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215" windowWidth="15480" windowHeight="4470" tabRatio="942" activeTab="5"/>
  </bookViews>
  <sheets>
    <sheet name="Инструкция" sheetId="1" r:id="rId1"/>
    <sheet name="Титульный" sheetId="2" r:id="rId2"/>
    <sheet name="ВО цены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ю " sheetId="7" r:id="rId7"/>
    <sheet name="Комментарии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externalReferences>
    <externalReference r:id="rId28"/>
    <externalReference r:id="rId29"/>
    <externalReference r:id="rId30"/>
    <externalReference r:id="rId31"/>
  </externalReferences>
  <definedNames>
    <definedName name="activity" localSheetId="6">'Титульный'!$F$20</definedName>
    <definedName name="activity">'Титульный'!$F$20</definedName>
    <definedName name="activity_zag">'Титульный'!$E$20</definedName>
    <definedName name="add_event">'ВО инвестиции'!$B$12:$B$26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инвестиции'!$F$19:$G$25</definedName>
    <definedName name="checkBC_2" localSheetId="6">'Ссылки на публикацию '!$G$16:$K$16</definedName>
    <definedName name="checkBC_2">'ВО показатели'!$F$37:$F$39</definedName>
    <definedName name="checkBC_3">'ВО показатели (2)'!$F$14:$H$39</definedName>
    <definedName name="checkBC_4" localSheetId="6">#REF!</definedName>
    <definedName name="checkBC_4">#REF!</definedName>
    <definedName name="checkEtcBC_2" localSheetId="6">'Ссылки на публикацию '!$F$17:$K$18</definedName>
    <definedName name="checkEtcBC_2">#REF!</definedName>
    <definedName name="codeTemplates" localSheetId="6">'[3]Инструкция'!$J$2</definedName>
    <definedName name="codeTemplates">'[2]Инструкция'!$J$2</definedName>
    <definedName name="Consecutive_number" localSheetId="6">'Ссылки на публикацию '!$E$12</definedName>
    <definedName name="Consecutive_number">#REF!</definedName>
    <definedName name="Date_of_posting_inf" localSheetId="6">'Ссылки на публикацию '!$H$12</definedName>
    <definedName name="Date_of_posting_inf">#REF!</definedName>
    <definedName name="Date_of_publication" localSheetId="6">'Ссылки на публикацию '!$J$12</definedName>
    <definedName name="Date_of_publication">#REF!</definedName>
    <definedName name="DAY">'TEHSHEET'!$G$2:$G$32</definedName>
    <definedName name="fil" localSheetId="2">'[1]Титульный'!$F$15</definedName>
    <definedName name="fil" localSheetId="6">'[3]Титульный'!$G$22</definedName>
    <definedName name="fil">'Титульный'!$F$15</definedName>
    <definedName name="fil_flag">'Титульный'!$F$11</definedName>
    <definedName name="god" localSheetId="2">'[1]Титульный'!$F$9</definedName>
    <definedName name="god" localSheetId="6">'[3]Титульный'!$G$13</definedName>
    <definedName name="god">'Титульный'!$F$9</definedName>
    <definedName name="HypAll" localSheetId="6">#REF!</definedName>
    <definedName name="HypAll">#REF!</definedName>
    <definedName name="HypNotOrg" localSheetId="6">#REF!</definedName>
    <definedName name="HypNotOrg">#REF!</definedName>
    <definedName name="IndicationPublication" localSheetId="6">'Ссылки на публикацию '!$E$10</definedName>
    <definedName name="IndicationPublication">#REF!</definedName>
    <definedName name="inn" localSheetId="2">'[1]Титульный'!$F$17</definedName>
    <definedName name="inn" localSheetId="6">'[3]Титульный'!$G$24</definedName>
    <definedName name="inn">'Титульный'!$F$17</definedName>
    <definedName name="inn_zag">'Титульный'!$E$17</definedName>
    <definedName name="inv_ch5_6" localSheetId="6">'ВО инвестиции'!$H$3,'ВО инвестиции'!$H$19:$H$20,'ВО инвестиции'!$H$22:$H$23</definedName>
    <definedName name="inv_ch5_6">'ВО инвестиции'!$H$3,'ВО инвестиции'!$H$19:$H$20,'ВО инвестиции'!$H$22:$H$23</definedName>
    <definedName name="is_two_part_tariff_no">'[1]ВО цены'!$P$15:$P$16,'[1]ВО цены'!$M$15:$M$16,'[1]ВО цены'!$J$15:$J$16,'[1]ВО цены'!$G$15:$G$16</definedName>
    <definedName name="is_two_part_tariff_no_eu">'[1]et_union'!$G$25,'[1]et_union'!$J$25,'[1]et_union'!$M$25,'[1]et_union'!$P$25</definedName>
    <definedName name="is_two_part_tariff_yes">'[1]ВО цены'!$H$15:$I$16,'[1]ВО цены'!$K$15:$L$16,'[1]ВО цены'!$N$15:$O$16,'[1]ВО цены'!$Q$15:$R$16</definedName>
    <definedName name="is_two_part_tariff_yes_eu">'[1]et_union'!$H$25:$I$25,'[1]et_union'!$K$25:$L$25,'[1]et_union'!$N$25:$O$25,'[1]et_union'!$Q$25:$R$25</definedName>
    <definedName name="kind_of_activity" localSheetId="2">'[1]TEHSHEET'!$I$2:$I$4</definedName>
    <definedName name="kind_of_activity" localSheetId="6">'TEHSHEET'!$I$2:$I$4</definedName>
    <definedName name="kind_of_activity">'TEHSHEET'!$I$2:$I$4</definedName>
    <definedName name="kpp" localSheetId="2">'[1]Титульный'!$F$18</definedName>
    <definedName name="kpp" localSheetId="6">'[3]Титульный'!$G$25</definedName>
    <definedName name="kpp">'Титульный'!$F$18</definedName>
    <definedName name="kpp_zag">'Титульный'!$E$18</definedName>
    <definedName name="kvartal" localSheetId="6">'[3]TEHSHEET'!$B$2:$B$5</definedName>
    <definedName name="kvartal">'TEHSHEET'!$B$2:$B$5</definedName>
    <definedName name="LIST_MR_MO_OKTMO">'REESTR_MO'!$A$2:$C$28</definedName>
    <definedName name="LIST_ORG_VO">'REESTR_ORG'!$A$2:$H$53</definedName>
    <definedName name="logic" localSheetId="2">'[1]TEHSHEET'!$A$2:$A$3</definedName>
    <definedName name="logic" localSheetId="6">'[3]TEHSHEET'!$A$2:$A$3</definedName>
    <definedName name="logic">'TEHSHEET'!$A$2:$A$3</definedName>
    <definedName name="mo" localSheetId="2">'[1]Титульный'!$G$23</definedName>
    <definedName name="mo" localSheetId="6">'Титульный'!$G$25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'REESTR_MO'!#REF!</definedName>
    <definedName name="MO_LIST_26">'REESTR_MO'!#REF!</definedName>
    <definedName name="MO_LIST_27">'REESTR_MO'!#REF!</definedName>
    <definedName name="MO_LIST_28">'REESTR_MO'!#REF!</definedName>
    <definedName name="MO_LIST_29">'REESTR_MO'!#REF!</definedName>
    <definedName name="MO_LIST_3">'REESTR_MO'!$B$3</definedName>
    <definedName name="MO_LIST_30">'REESTR_MO'!#REF!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 localSheetId="2">'[1]REESTR_MO'!$D$2:$D$24</definedName>
    <definedName name="MR_LIST" localSheetId="6">'[3]REESTR_MO'!$D$2:$D$24</definedName>
    <definedName name="MR_LIST">'REESTR_MO'!$D$2:$D$24</definedName>
    <definedName name="mr_zag">'Титульный'!$E$24</definedName>
    <definedName name="Number_of_publication" localSheetId="6">'Ссылки на публикацию '!$I$12</definedName>
    <definedName name="Number_of_publication">#REF!</definedName>
    <definedName name="oktmo" localSheetId="2">'[1]Титульный'!$G$24</definedName>
    <definedName name="oktmo" localSheetId="6">'Титульный'!$G$26</definedName>
    <definedName name="oktmo">'Титульный'!$G$26</definedName>
    <definedName name="org" localSheetId="2">'[1]Титульный'!$F$13</definedName>
    <definedName name="org" localSheetId="6">'[3]Титульный'!$G$20</definedName>
    <definedName name="org">'Титульный'!$F$13</definedName>
    <definedName name="org_zag">'Титульный'!$E$13</definedName>
    <definedName name="ps_geo" localSheetId="2">'[1]Паспорт'!$BC$2:$BC$5</definedName>
    <definedName name="ps_geo" localSheetId="6">'[3]Паспорт'!$BC$2:$BC$5</definedName>
    <definedName name="ps_geo">'Паспорт'!$BC$2:$BC$5</definedName>
    <definedName name="ps_p" localSheetId="2">'[1]Паспорт'!$BB$2:$BB$6</definedName>
    <definedName name="ps_p" localSheetId="6">'[3]Паспорт'!$BB$2:$BB$6</definedName>
    <definedName name="ps_p">'Паспорт'!$BB$2:$BB$6</definedName>
    <definedName name="ps_psr" localSheetId="2">'[1]Паспорт'!$AY$2:$AY$17</definedName>
    <definedName name="ps_psr" localSheetId="6">'[3]Паспорт'!$AY$2:$AY$17</definedName>
    <definedName name="ps_psr">'Паспорт'!$AY$2:$AY$17</definedName>
    <definedName name="ps_sr" localSheetId="2">'[1]Паспорт'!$AX$2:$AX$12</definedName>
    <definedName name="ps_sr" localSheetId="6">'[3]Паспорт'!$AX$2:$AX$12</definedName>
    <definedName name="ps_sr">'Паспорт'!$AX$2:$AX$12</definedName>
    <definedName name="ps_ssh" localSheetId="2">'[1]Паспорт'!$BA$2:$BA$4</definedName>
    <definedName name="ps_ssh" localSheetId="6">'[3]Паспорт'!$BA$2:$BA$4</definedName>
    <definedName name="ps_ssh">'Паспорт'!$BA$2:$BA$4</definedName>
    <definedName name="ps_ti" localSheetId="2">'[1]Паспорт'!$AZ$2:$AZ$5</definedName>
    <definedName name="ps_ti" localSheetId="6">'[3]Паспорт'!$AZ$2:$AZ$5</definedName>
    <definedName name="ps_ti">'Паспорт'!$AZ$2:$AZ$5</definedName>
    <definedName name="ps_tsh" localSheetId="2">'[1]Паспорт'!$BD$2:$BD$4</definedName>
    <definedName name="ps_tsh" localSheetId="6">'[3]Паспорт'!$BD$2:$BD$4</definedName>
    <definedName name="ps_tsh">'Паспорт'!$BD$2:$BD$4</definedName>
    <definedName name="ps_z" localSheetId="2">'[1]Паспорт'!$BE$2:$BE$5</definedName>
    <definedName name="ps_z" localSheetId="6">'[3]Паспорт'!$BE$2:$BE$5</definedName>
    <definedName name="ps_z">'Паспорт'!$BE$2:$BE$5</definedName>
    <definedName name="REESTR_TEMP">'REESTR'!$A$2:$E$12</definedName>
    <definedName name="REGION">'TEHSHEET'!$H$2:$H$85</definedName>
    <definedName name="region_name" localSheetId="2">'[1]Инструкция'!$C$6</definedName>
    <definedName name="region_name" localSheetId="6">'[3]Титульный'!$G$7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2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ource_of_funding" localSheetId="6">'TEHSHEET'!$J$2:$J$13</definedName>
    <definedName name="source_of_funding">'TEHSHEET'!$J$2:$J$13</definedName>
    <definedName name="strPublication" localSheetId="6">'[4]Титульный'!#REF!</definedName>
    <definedName name="strPublication">'Титульный'!#REF!</definedName>
    <definedName name="T2_DiapProt" localSheetId="2">P1_T2_DiapProt,P2_T2_DiapProt</definedName>
    <definedName name="T2_DiapProt" localSheetId="6">P1_T2_DiapProt,P2_T2_DiapProt</definedName>
    <definedName name="T2_DiapProt">P1_T2_DiapProt,P2_T2_DiapProt</definedName>
    <definedName name="T6_Protect" localSheetId="2">P1_T6_Protect,P2_T6_Protect</definedName>
    <definedName name="T6_Protect" localSheetId="6">P1_T6_Protect,P2_T6_Protect</definedName>
    <definedName name="T6_Protect">P1_T6_Protect,P2_T6_Protect</definedName>
    <definedName name="unit" localSheetId="6">'[4]Титульный'!#REF!</definedName>
    <definedName name="unit">'[2]Титульный'!#REF!</definedName>
    <definedName name="value_region_name">'Титульный'!$E$7</definedName>
    <definedName name="version" localSheetId="2">'[1]Инструкция'!$P$2</definedName>
    <definedName name="version" localSheetId="6">'Инструкция'!$P$2</definedName>
    <definedName name="version">'Инструкция'!$P$2</definedName>
    <definedName name="YEAR" localSheetId="2">'[1]TEHSHEET'!$C$2:$C$8</definedName>
    <definedName name="YEAR" localSheetId="6">'[3]TEHSHEET'!$C$2:$C$11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3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<sst xmlns="http://schemas.openxmlformats.org/spreadsheetml/2006/main" count="1333" uniqueCount="803">
  <si>
    <t>Отчетный год</t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</si>
  <si>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</si>
  <si>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</si>
  <si>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</si>
  <si>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</si>
  <si>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</si>
  <si>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</si>
  <si>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</si>
  <si>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</si>
  <si>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</si>
  <si>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</si>
  <si>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</si>
  <si>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</si>
  <si>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</si>
  <si>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</si>
  <si>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</si>
  <si>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</si>
  <si>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</si>
  <si>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</si>
  <si>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</si>
  <si>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</si>
  <si>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</si>
  <si>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</si>
  <si>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</si>
  <si>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</si>
  <si>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</si>
  <si>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</si>
  <si>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</si>
  <si>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</si>
  <si>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</si>
  <si>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</si>
  <si>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</si>
  <si>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</si>
  <si>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</si>
  <si>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</si>
  <si>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</si>
  <si>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</si>
  <si>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</si>
  <si>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</si>
  <si>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</si>
  <si>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</si>
  <si>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</si>
  <si>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</si>
  <si>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</si>
  <si>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</si>
  <si>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</si>
  <si>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</si>
  <si>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</si>
  <si>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</si>
  <si>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</si>
  <si>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</si>
  <si>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</si>
  <si>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</si>
  <si>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</si>
  <si>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</si>
  <si>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</si>
  <si>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</si>
  <si>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</si>
  <si>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</si>
  <si>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</si>
  <si>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</si>
  <si>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</si>
  <si>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</si>
  <si>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</si>
  <si>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</si>
  <si>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</si>
  <si>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</si>
  <si>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</si>
  <si>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</si>
  <si>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</si>
  <si>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</si>
  <si>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</si>
  <si>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</si>
  <si>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</si>
  <si>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</si>
  <si>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</si>
  <si>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</si>
  <si>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</si>
  <si>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</si>
  <si>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</si>
  <si>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</si>
  <si>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</si>
  <si>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</si>
  <si>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</si>
  <si>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</si>
  <si>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</si>
  <si>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</si>
  <si>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</si>
  <si>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</si>
  <si>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</si>
  <si>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</si>
  <si>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</si>
  <si>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</si>
  <si>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</si>
  <si>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</si>
  <si>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</si>
  <si>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</si>
  <si>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</si>
  <si>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</si>
  <si>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</si>
  <si>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</si>
  <si>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</si>
  <si>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</si>
  <si>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</si>
  <si>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</si>
  <si>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</si>
  <si>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</si>
  <si>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</si>
  <si>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</si>
  <si>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</si>
  <si>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</si>
  <si>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</si>
  <si>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</si>
  <si>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</si>
  <si>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</si>
  <si>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</si>
  <si>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</si>
  <si>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</si>
  <si>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</si>
  <si>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</si>
  <si>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</si>
  <si>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</si>
  <si>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</si>
  <si>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</si>
  <si>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</si>
  <si>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</si>
  <si>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</si>
  <si>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</si>
  <si>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</si>
  <si>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</si>
  <si>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</si>
  <si>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</si>
  <si>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</si>
  <si>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</si>
  <si>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</si>
  <si>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</si>
  <si>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</si>
  <si>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</si>
  <si>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</si>
  <si>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</si>
  <si>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</si>
  <si>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</si>
  <si>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</si>
  <si>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</si>
  <si>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</si>
  <si>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</si>
  <si>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</si>
  <si>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</si>
  <si>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</si>
  <si>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</si>
  <si>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</si>
  <si>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</si>
  <si>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</si>
  <si>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</si>
  <si>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</si>
  <si>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</si>
  <si>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</si>
  <si>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</si>
  <si>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</si>
  <si>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</si>
  <si>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</si>
  <si>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</si>
  <si>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</si>
  <si>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</si>
  <si>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</si>
  <si>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</si>
  <si>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</si>
  <si>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</si>
  <si>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</si>
  <si>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</si>
  <si>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</si>
  <si>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</si>
  <si>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</si>
  <si>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</si>
  <si>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</si>
  <si>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</si>
  <si>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</si>
  <si>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</si>
  <si>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</si>
  <si>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</si>
  <si>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</si>
  <si>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</si>
  <si>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</si>
  <si>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</si>
  <si>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</si>
  <si>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</si>
  <si>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</si>
  <si>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</si>
  <si>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</si>
  <si>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</si>
  <si>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</si>
  <si>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</si>
  <si>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</si>
  <si>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</si>
  <si>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</si>
  <si>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</si>
  <si>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</si>
  <si>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</si>
  <si>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</si>
  <si>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</si>
  <si>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</si>
  <si>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</si>
  <si>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</si>
  <si>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</si>
  <si>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</si>
  <si>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</si>
  <si>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</si>
  <si>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</si>
  <si>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</si>
  <si>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</si>
  <si>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</si>
  <si>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</si>
  <si>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</si>
  <si>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</si>
  <si>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</si>
  <si>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</si>
  <si>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</si>
  <si>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</si>
  <si>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</si>
  <si>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</si>
  <si>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</si>
  <si>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</si>
  <si>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</si>
  <si>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</si>
  <si>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</si>
  <si>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</si>
  <si>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</si>
  <si>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</si>
  <si>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</si>
  <si>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</si>
  <si>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</si>
  <si>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</si>
  <si>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</si>
  <si>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</si>
  <si>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</si>
  <si>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</si>
  <si>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</si>
  <si>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</si>
  <si>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</si>
  <si>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</si>
  <si>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</si>
  <si>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</si>
  <si>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</si>
  <si>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</si>
  <si>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</si>
  <si>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</si>
  <si>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</si>
  <si>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</si>
  <si>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</si>
  <si>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</si>
  <si>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</si>
  <si>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</si>
  <si>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</si>
  <si>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</si>
  <si>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</si>
  <si>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</si>
  <si>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</si>
  <si>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</si>
  <si>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</si>
  <si>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</si>
  <si>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</si>
  <si>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</si>
  <si>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</si>
  <si>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</si>
  <si>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</si>
  <si>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</si>
  <si>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</si>
  <si>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</si>
  <si>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</si>
  <si>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</si>
  <si>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</si>
  <si>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</si>
  <si>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</si>
  <si>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</si>
  <si>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</si>
  <si>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</si>
  <si>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</si>
  <si>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</si>
  <si>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</si>
  <si>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</si>
  <si>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</si>
  <si>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</si>
  <si>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</si>
  <si>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</si>
  <si>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</si>
  <si>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</si>
  <si>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</si>
  <si>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</si>
  <si>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</si>
  <si>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</si>
  <si>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</si>
  <si>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</si>
  <si>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</si>
  <si>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</si>
  <si>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</si>
  <si>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</si>
  <si>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</si>
  <si>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</si>
  <si>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</si>
  <si>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</si>
  <si>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</si>
  <si>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</si>
  <si>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</si>
  <si>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</si>
  <si>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</si>
  <si>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</si>
  <si>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</si>
  <si>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</si>
  <si>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</si>
  <si>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</si>
  <si>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</si>
  <si>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</si>
  <si>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</si>
  <si>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</si>
  <si>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</si>
  <si>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</si>
  <si>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</si>
  <si>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</si>
  <si>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</si>
  <si>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</si>
  <si>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</si>
  <si>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</si>
  <si>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</si>
  <si>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</si>
  <si>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</si>
  <si>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</si>
  <si>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</si>
  <si>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</si>
  <si>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</si>
  <si>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</si>
  <si>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</si>
  <si>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</si>
  <si>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</si>
  <si>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</si>
  <si>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</si>
  <si>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</si>
  <si>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</si>
  <si>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</si>
  <si>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</si>
  <si>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</si>
  <si>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</si>
  <si>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</si>
  <si>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</si>
  <si>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</si>
  <si>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</si>
  <si>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</si>
  <si>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</si>
  <si>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</si>
  <si>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</si>
  <si>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</si>
  <si>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</si>
  <si>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</si>
  <si>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</si>
  <si>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</si>
  <si>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</si>
  <si>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</si>
  <si>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</si>
  <si>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</si>
  <si>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</si>
  <si>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</si>
  <si>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</si>
  <si>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</si>
  <si>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</si>
  <si>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</si>
  <si>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</si>
  <si>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</si>
  <si>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</si>
  <si>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</si>
  <si>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</si>
  <si>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</si>
  <si>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</si>
  <si>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</si>
  <si>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</si>
  <si>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</si>
  <si>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</si>
  <si>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</si>
  <si>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</si>
  <si>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</si>
  <si>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</si>
  <si>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</si>
  <si>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</si>
  <si>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</si>
  <si>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</si>
  <si>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</si>
  <si>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</si>
  <si>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</si>
  <si>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</si>
  <si>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</si>
  <si>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</si>
  <si>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</si>
  <si>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</si>
  <si>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</si>
  <si>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</si>
  <si>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</si>
  <si>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</si>
  <si>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</si>
  <si>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</si>
  <si>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</si>
  <si>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</si>
  <si>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</si>
  <si>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</si>
  <si>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</si>
  <si>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</si>
  <si>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</si>
  <si>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</si>
  <si>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</si>
  <si>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</si>
  <si>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</si>
  <si>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</si>
  <si>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</si>
  <si>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</si>
  <si>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</si>
  <si>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</si>
  <si>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</si>
  <si>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</si>
  <si>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</si>
  <si>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</si>
  <si>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</si>
  <si>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</si>
  <si>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</si>
  <si>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</si>
  <si>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</si>
  <si>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</si>
  <si>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</si>
  <si>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</si>
  <si>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</si>
  <si>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</si>
  <si>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</si>
  <si>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</si>
  <si>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</si>
  <si>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</si>
  <si>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</si>
  <si>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</si>
  <si>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</si>
  <si>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</si>
  <si>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</si>
  <si>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</si>
  <si>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</si>
  <si>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</si>
  <si>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</si>
  <si>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</si>
  <si>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</si>
  <si>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</si>
  <si>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</si>
  <si>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</si>
  <si>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</si>
  <si>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</si>
  <si>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</si>
  <si>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</si>
  <si>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</si>
  <si>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</si>
  <si>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</si>
  <si>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</si>
  <si>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</si>
  <si>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</si>
  <si>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</si>
  <si>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</si>
  <si>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</si>
  <si>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</si>
  <si>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</si>
  <si>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</si>
  <si>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</si>
  <si>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</si>
  <si>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</si>
  <si>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</si>
  <si>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</si>
  <si>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</si>
  <si>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</si>
  <si>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</si>
  <si>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</si>
  <si>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</si>
  <si>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</si>
  <si>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чел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</si>
  <si>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</si>
  <si>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</si>
  <si>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</si>
  <si>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</si>
  <si>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</si>
  <si>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</si>
  <si>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</si>
  <si>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</si>
  <si>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</si>
  <si>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</si>
  <si>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</si>
  <si>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</si>
  <si>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</si>
  <si>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</si>
  <si>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</si>
  <si>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</si>
  <si>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</si>
  <si>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</si>
  <si>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</si>
  <si>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</si>
  <si>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</si>
  <si>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</si>
  <si>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</si>
  <si>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</si>
  <si>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</si>
  <si>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</si>
  <si>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</si>
  <si>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</si>
  <si>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</si>
  <si>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</si>
  <si>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</si>
  <si>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</si>
  <si>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</si>
  <si>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</si>
  <si>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</si>
  <si>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</si>
  <si>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</si>
  <si>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</si>
  <si>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</si>
  <si>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</si>
  <si>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</si>
  <si>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</si>
  <si>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</si>
  <si>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</si>
  <si>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</si>
  <si>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</si>
  <si>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</si>
  <si>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</si>
  <si>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</si>
  <si>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</si>
  <si>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</si>
  <si>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</si>
  <si>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</si>
  <si>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</si>
  <si>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</si>
  <si>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</si>
  <si>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</si>
  <si>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</si>
  <si>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</si>
  <si>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</si>
  <si>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</si>
  <si>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</si>
  <si>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</si>
  <si>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</si>
  <si>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</si>
  <si>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</si>
  <si>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</si>
  <si>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</si>
  <si>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</si>
  <si>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</si>
  <si>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</si>
  <si>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</si>
  <si>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</si>
  <si>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</si>
  <si>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</si>
  <si>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Алтайский край</t>
  </si>
  <si>
    <t>add_HYPERLINK_SPb_range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</si>
  <si>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</si>
  <si>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</si>
  <si>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</si>
  <si>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</si>
  <si>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</si>
  <si>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"Горводоканал"</t>
  </si>
  <si>
    <t>3122504353</t>
  </si>
  <si>
    <t>Белгородский муниципальный район</t>
  </si>
  <si>
    <t>14610000</t>
  </si>
  <si>
    <t>ООО "Дмитротарановский сахарный завод"</t>
  </si>
  <si>
    <t>3102022471</t>
  </si>
  <si>
    <t>312301001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</si>
  <si>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</si>
  <si>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</si>
  <si>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</si>
  <si>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</si>
  <si>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</si>
  <si>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</si>
  <si>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</si>
  <si>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</si>
  <si>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Вейделевский муниципальный район</t>
  </si>
  <si>
    <t>14625000</t>
  </si>
  <si>
    <t>МУП Водоканал</t>
  </si>
  <si>
    <t>3105003501</t>
  </si>
  <si>
    <t>310501001</t>
  </si>
  <si>
    <t>Волоконовский муниципальный район</t>
  </si>
  <si>
    <t>14630000</t>
  </si>
  <si>
    <t>МП"Водоканал Волоконовский"</t>
  </si>
  <si>
    <t>3106005364</t>
  </si>
  <si>
    <t>310601001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</si>
  <si>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</si>
  <si>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</si>
  <si>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</si>
  <si>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</si>
  <si>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</si>
  <si>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</si>
  <si>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</si>
  <si>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</si>
  <si>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</si>
  <si>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Город Нижний Новгород</t>
  </si>
  <si>
    <t>22701000</t>
  </si>
  <si>
    <t>ОАО "РЖД" (Дирекция по тепловодоснабжению)</t>
  </si>
  <si>
    <t>997650010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</si>
  <si>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</si>
  <si>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</si>
  <si>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</si>
  <si>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</si>
  <si>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</si>
  <si>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</si>
  <si>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</si>
  <si>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</si>
  <si>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</si>
  <si>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</si>
  <si>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</si>
  <si>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ООО "ДРЭП ДСК"</t>
  </si>
  <si>
    <t>3123057563</t>
  </si>
  <si>
    <t>Грайворонский район</t>
  </si>
  <si>
    <t>14632000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</si>
  <si>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</si>
  <si>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</si>
  <si>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</si>
  <si>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</si>
  <si>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</si>
  <si>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</si>
  <si>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</si>
  <si>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</si>
  <si>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</si>
  <si>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</si>
  <si>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</si>
  <si>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</si>
  <si>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</si>
  <si>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ООО "ИвняВодСервис"</t>
  </si>
  <si>
    <t>3109005073</t>
  </si>
  <si>
    <t>310901001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</si>
  <si>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</si>
  <si>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</si>
  <si>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</si>
  <si>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</si>
  <si>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</si>
  <si>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</si>
  <si>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</si>
  <si>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</si>
  <si>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</si>
  <si>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</si>
  <si>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</si>
  <si>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</si>
  <si>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</si>
  <si>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</si>
  <si>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ООО "Красногвардейский водоканал"</t>
  </si>
  <si>
    <t>3111504721</t>
  </si>
  <si>
    <t>311101001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</si>
  <si>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</si>
  <si>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</si>
  <si>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</si>
  <si>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</si>
  <si>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</si>
  <si>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</si>
  <si>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</si>
  <si>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</si>
  <si>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</si>
  <si>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</si>
  <si>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</si>
  <si>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</si>
  <si>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</si>
  <si>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</si>
  <si>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</si>
  <si>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</si>
  <si>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</si>
  <si>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</si>
  <si>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</si>
  <si>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</si>
  <si>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</si>
  <si>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</si>
  <si>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</si>
  <si>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</si>
  <si>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</si>
  <si>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</si>
  <si>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</si>
  <si>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</si>
  <si>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</si>
  <si>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</si>
  <si>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</si>
  <si>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</si>
  <si>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</si>
  <si>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</si>
  <si>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3128025484</t>
  </si>
  <si>
    <t>ОАО "КМАпроектжилстрой" г.Ст.Оскол</t>
  </si>
  <si>
    <t>3128001437</t>
  </si>
  <si>
    <t>ОАО "ОЭМК"</t>
  </si>
  <si>
    <t>3128005752</t>
  </si>
  <si>
    <t>ОАО "Оскольский электрометаллургический комбинат"</t>
  </si>
  <si>
    <t>ОАО "Стойленский горно-обогатительный комбинат"</t>
  </si>
  <si>
    <t>3128011788</t>
  </si>
  <si>
    <t>ООО "Завод строительных материалов"</t>
  </si>
  <si>
    <t>3128042994</t>
  </si>
  <si>
    <t>ООО "Комбинат строительных материалов"</t>
  </si>
  <si>
    <t>3128077281</t>
  </si>
  <si>
    <t>ООО "Песчанский завод сухих кормовых дрожжей"</t>
  </si>
  <si>
    <t>3128062655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</si>
  <si>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</si>
  <si>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</si>
  <si>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</si>
  <si>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</si>
  <si>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</si>
  <si>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</si>
  <si>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</si>
  <si>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</si>
  <si>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</si>
  <si>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</si>
  <si>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</si>
  <si>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</si>
  <si>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</si>
  <si>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</si>
  <si>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</si>
  <si>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</si>
  <si>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"Кожевенная химия"</t>
  </si>
  <si>
    <t>3120081470</t>
  </si>
  <si>
    <t>ООО "Коммунальщик"</t>
  </si>
  <si>
    <t>3120011592</t>
  </si>
  <si>
    <t>ООО "Районное Коммунальное Хозяйство"</t>
  </si>
  <si>
    <t>3120087136</t>
  </si>
  <si>
    <t>ООО "Шебекинская индустриальная химия"</t>
  </si>
  <si>
    <t>3120081462</t>
  </si>
  <si>
    <t>ШМУП "Городское ВКХ"</t>
  </si>
  <si>
    <t>3120012532</t>
  </si>
  <si>
    <t>Яковлевский муниципальный район</t>
  </si>
  <si>
    <t>14658000</t>
  </si>
  <si>
    <t>ООО "ВКХ"</t>
  </si>
  <si>
    <t>3121183202</t>
  </si>
  <si>
    <t>312101001</t>
  </si>
  <si>
    <t>ООО ОС "Биосинтез"</t>
  </si>
  <si>
    <t>3121183185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</si>
  <si>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</si>
  <si>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</si>
  <si>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</si>
  <si>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</si>
  <si>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</si>
  <si>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</si>
  <si>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</si>
  <si>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</si>
  <si>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</si>
  <si>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План ВО</t>
  </si>
  <si>
    <t>Бурдакова Татьяна Евгеньевна, Дахина Ольга Васильевна, Доценко Елена Николаевна, Работягов Юрий Анатольевич</t>
  </si>
  <si>
    <t>Объем сточных вод, в том числе:</t>
  </si>
  <si>
    <t>kgrct_bel@mail.ru</t>
  </si>
  <si>
    <t>руб./куб. м/час</t>
  </si>
  <si>
    <t>для прочих потребителей</t>
  </si>
  <si>
    <t>5.2</t>
  </si>
  <si>
    <t>для бюджетных потребителей</t>
  </si>
  <si>
    <t>4.2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</si>
  <si>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</si>
  <si>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</t>
  </si>
  <si>
    <t>Утвержденная надбавка к тарифам регулируемых организаций на водоотведение и (или) очистку сточных вод</t>
  </si>
  <si>
    <t>для населения</t>
  </si>
  <si>
    <t>Утвержденная надбавка к ценам (тарифам) на водоотведение и (или) очистку сточных вод для потребителей, в том числе:</t>
  </si>
  <si>
    <t>Утвержденный тариф на водоотведение  и (или) очистку сточных вод</t>
  </si>
  <si>
    <t>Источник официального опубликования</t>
  </si>
  <si>
    <t>Наименование регулирующего органа, принявшего решение об утверждении цен</t>
  </si>
  <si>
    <t>Срок действия (если установлен)</t>
  </si>
  <si>
    <t>Дата ввода</t>
  </si>
  <si>
    <t>№ п/п</t>
  </si>
  <si>
    <t>Утвержденный тариф на очистку сточных вод</t>
  </si>
  <si>
    <t>Утвержденный тариф на перекачку сточных вод</t>
  </si>
  <si>
    <t>4.3</t>
  </si>
  <si>
    <t>6.2</t>
  </si>
  <si>
    <t>7.2</t>
  </si>
  <si>
    <t>Показатели подлежащие раскрытию в сфере водоотведения и (или) очистки сточных вод</t>
  </si>
  <si>
    <t>Наименование организации</t>
  </si>
  <si>
    <t>ИНН организации</t>
  </si>
  <si>
    <t>КПП организации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</si>
  <si>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</si>
  <si>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</si>
  <si>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</si>
  <si>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</si>
  <si>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</si>
  <si>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</si>
  <si>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</si>
  <si>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Печатное издание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</si>
  <si>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</si>
  <si>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</si>
  <si>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</si>
  <si>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</si>
  <si>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</si>
  <si>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</si>
  <si>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(4722) 52-09-46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</si>
  <si>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</si>
  <si>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</si>
  <si>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Реквизиты решения об установлении (от XX.XX.XXXX №)</t>
  </si>
  <si>
    <t>Удалить запись</t>
  </si>
  <si>
    <t>3.12</t>
  </si>
  <si>
    <t>Утвержденный тариф регулируемых организаций на подключение к системе водоотведения и(или) объекту очистки сточных вод</t>
  </si>
  <si>
    <t>Дата последнего обновления реестра МО 23.12.2011 10:38:07</t>
  </si>
  <si>
    <t>309500,г.Старый Оскол,ст.Котел, площадка Строительная,проезд Ш-5,строение, 23</t>
  </si>
  <si>
    <t>Тупикин Станислав Трофимович</t>
  </si>
  <si>
    <t>(4725) 46-93-36</t>
  </si>
  <si>
    <t>Ершова Татьяна Ивановна</t>
  </si>
  <si>
    <t>(4725) 46-93-03</t>
  </si>
  <si>
    <t>Кадыгробова Людмила Владимировна</t>
  </si>
  <si>
    <t>ведущий экономист ФЭО</t>
  </si>
  <si>
    <t>(4725) 46-95-20</t>
  </si>
  <si>
    <t>spetsenergo@belgtts.ru</t>
  </si>
  <si>
    <t>Отчетность представлена без НДС</t>
  </si>
  <si>
    <t>Комиссия по государственному регулированию цен и тарифов в Белгородской обл.</t>
  </si>
  <si>
    <t>0</t>
  </si>
  <si>
    <t>м</t>
  </si>
  <si>
    <t>Ремонт канализационного коллектора по проезду Ш-4 на участке от К-63 до К-70</t>
  </si>
  <si>
    <t>Приобретение и замена ламп накаливания на энергосберегающие</t>
  </si>
  <si>
    <t>газета "Оскольский край"</t>
  </si>
  <si>
    <t>23.12.2011г</t>
  </si>
  <si>
    <t>27.12.2011</t>
  </si>
  <si>
    <t>267(1265)</t>
  </si>
  <si>
    <t>от 29.11.2011 № 17/6</t>
  </si>
  <si>
    <t>Приказ  КГРЦТ об установлении тарифов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</si>
</sst>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3" fillId="0" borderId="0">
      <alignment vertical="top"/>
      <protection/>
    </xf>
    <xf numFmtId="185" fontId="63" fillId="2" borderId="0">
      <alignment vertical="top"/>
      <protection/>
    </xf>
    <xf numFmtId="184" fontId="63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38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38" fontId="63" fillId="0" borderId="0">
      <alignment vertical="top"/>
      <protection/>
    </xf>
    <xf numFmtId="38" fontId="63" fillId="2" borderId="0">
      <alignment vertical="top"/>
      <protection/>
    </xf>
    <xf numFmtId="189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38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0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8" applyNumberFormat="1" applyFont="1" applyAlignment="1" applyProtection="1">
      <alignment horizontal="center"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center" vertical="center" wrapText="1"/>
      <protection/>
    </xf>
    <xf numFmtId="49" fontId="41" fillId="0" borderId="0" xfId="1168" applyNumberFormat="1" applyFont="1" applyAlignment="1" applyProtection="1">
      <alignment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left" vertical="center" wrapText="1"/>
      <protection/>
    </xf>
    <xf numFmtId="49" fontId="19" fillId="30" borderId="19" xfId="1168" applyNumberFormat="1" applyFont="1" applyFill="1" applyBorder="1" applyAlignment="1" applyProtection="1">
      <alignment horizontal="center" vertical="center" wrapText="1"/>
      <protection/>
    </xf>
    <xf numFmtId="49" fontId="0" fillId="30" borderId="20" xfId="1168" applyNumberFormat="1" applyFont="1" applyFill="1" applyBorder="1" applyAlignment="1" applyProtection="1">
      <alignment vertical="center" wrapText="1"/>
      <protection/>
    </xf>
    <xf numFmtId="49" fontId="0" fillId="30" borderId="21" xfId="1168" applyNumberFormat="1" applyFont="1" applyFill="1" applyBorder="1" applyAlignment="1" applyProtection="1">
      <alignment vertical="center" wrapText="1"/>
      <protection/>
    </xf>
    <xf numFmtId="49" fontId="19" fillId="30" borderId="17" xfId="1168" applyNumberFormat="1" applyFont="1" applyFill="1" applyBorder="1" applyAlignment="1" applyProtection="1">
      <alignment horizontal="center" vertical="center" wrapText="1"/>
      <protection/>
    </xf>
    <xf numFmtId="49" fontId="0" fillId="30" borderId="15" xfId="1168" applyNumberFormat="1" applyFont="1" applyFill="1" applyBorder="1" applyAlignment="1" applyProtection="1">
      <alignment vertical="center" wrapText="1"/>
      <protection/>
    </xf>
    <xf numFmtId="49" fontId="0" fillId="30" borderId="0" xfId="1168" applyNumberFormat="1" applyFont="1" applyFill="1" applyBorder="1" applyAlignment="1" applyProtection="1">
      <alignment vertical="center" wrapText="1"/>
      <protection/>
    </xf>
    <xf numFmtId="49" fontId="0" fillId="30" borderId="22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vertical="center" wrapText="1"/>
      <protection/>
    </xf>
    <xf numFmtId="49" fontId="17" fillId="30" borderId="14" xfId="1168" applyNumberFormat="1" applyFont="1" applyFill="1" applyBorder="1" applyAlignment="1" applyProtection="1">
      <alignment vertical="center" wrapText="1"/>
      <protection/>
    </xf>
    <xf numFmtId="49" fontId="17" fillId="0" borderId="0" xfId="1168" applyNumberFormat="1" applyFont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0" borderId="23" xfId="1168" applyNumberFormat="1" applyFont="1" applyFill="1" applyBorder="1" applyAlignment="1" applyProtection="1">
      <alignment horizontal="center" vertical="center" wrapText="1"/>
      <protection/>
    </xf>
    <xf numFmtId="49" fontId="0" fillId="30" borderId="24" xfId="1168" applyNumberFormat="1" applyFont="1" applyFill="1" applyBorder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vertical="center" wrapText="1"/>
      <protection/>
    </xf>
    <xf numFmtId="49" fontId="17" fillId="0" borderId="24" xfId="1168" applyNumberFormat="1" applyFont="1" applyBorder="1" applyAlignment="1" applyProtection="1">
      <alignment vertical="center" wrapText="1"/>
      <protection/>
    </xf>
    <xf numFmtId="49" fontId="0" fillId="0" borderId="0" xfId="1168" applyNumberFormat="1" applyFont="1" applyBorder="1" applyAlignment="1" applyProtection="1">
      <alignment vertical="center" wrapText="1"/>
      <protection/>
    </xf>
    <xf numFmtId="49" fontId="0" fillId="30" borderId="25" xfId="1168" applyNumberFormat="1" applyFont="1" applyFill="1" applyBorder="1" applyAlignment="1" applyProtection="1">
      <alignment horizontal="center" vertical="center" wrapText="1"/>
      <protection/>
    </xf>
    <xf numFmtId="49" fontId="17" fillId="0" borderId="26" xfId="1168" applyNumberFormat="1" applyFont="1" applyBorder="1" applyAlignment="1" applyProtection="1">
      <alignment vertical="center" wrapText="1"/>
      <protection/>
    </xf>
    <xf numFmtId="49" fontId="0" fillId="30" borderId="16" xfId="1168" applyNumberFormat="1" applyFont="1" applyFill="1" applyBorder="1" applyAlignment="1" applyProtection="1">
      <alignment horizontal="center" vertical="center" wrapText="1"/>
      <protection/>
    </xf>
    <xf numFmtId="49" fontId="42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7" fillId="0" borderId="22" xfId="1168" applyNumberFormat="1" applyFont="1" applyBorder="1" applyAlignment="1" applyProtection="1">
      <alignment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19" fillId="30" borderId="28" xfId="1168" applyNumberFormat="1" applyFont="1" applyFill="1" applyBorder="1" applyAlignment="1" applyProtection="1">
      <alignment horizontal="center" vertical="center" wrapText="1"/>
      <protection/>
    </xf>
    <xf numFmtId="49" fontId="0" fillId="30" borderId="29" xfId="1168" applyNumberFormat="1" applyFont="1" applyFill="1" applyBorder="1" applyAlignment="1" applyProtection="1">
      <alignment vertical="center" wrapText="1"/>
      <protection/>
    </xf>
    <xf numFmtId="49" fontId="0" fillId="30" borderId="30" xfId="1168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3" applyFont="1" applyProtection="1">
      <alignment/>
      <protection/>
    </xf>
    <xf numFmtId="0" fontId="14" fillId="3" borderId="14" xfId="1173" applyFont="1" applyFill="1" applyBorder="1" applyAlignment="1" applyProtection="1">
      <alignment horizontal="center"/>
      <protection/>
    </xf>
    <xf numFmtId="0" fontId="0" fillId="0" borderId="0" xfId="1173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9" applyFont="1" applyProtection="1">
      <alignment vertical="top"/>
      <protection/>
    </xf>
    <xf numFmtId="49" fontId="0" fillId="0" borderId="0" xfId="1166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30" borderId="17" xfId="1178" applyNumberFormat="1" applyFont="1" applyFill="1" applyBorder="1" applyAlignment="1" applyProtection="1">
      <alignment horizontal="center" vertical="center" wrapText="1"/>
      <protection/>
    </xf>
    <xf numFmtId="49" fontId="0" fillId="30" borderId="0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17" xfId="1161" applyFont="1" applyFill="1" applyBorder="1" applyProtection="1">
      <alignment/>
      <protection/>
    </xf>
    <xf numFmtId="0" fontId="0" fillId="30" borderId="15" xfId="1161" applyFont="1" applyFill="1" applyBorder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8" xfId="1161" applyFont="1" applyFill="1" applyBorder="1" applyProtection="1">
      <alignment/>
      <protection/>
    </xf>
    <xf numFmtId="0" fontId="0" fillId="30" borderId="29" xfId="1161" applyFont="1" applyFill="1" applyBorder="1" applyProtection="1">
      <alignment/>
      <protection/>
    </xf>
    <xf numFmtId="0" fontId="0" fillId="30" borderId="3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0" fontId="14" fillId="22" borderId="31" xfId="1161" applyFont="1" applyFill="1" applyBorder="1" applyAlignment="1" applyProtection="1">
      <alignment horizontal="center" vertical="center" wrapText="1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3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0" fillId="0" borderId="0" xfId="1163" applyFont="1" applyBorder="1" applyAlignment="1" applyProtection="1">
      <alignment vertical="center" wrapText="1"/>
      <protection/>
    </xf>
    <xf numFmtId="0" fontId="19" fillId="0" borderId="0" xfId="1163" applyFont="1" applyAlignment="1" applyProtection="1">
      <alignment vertical="center" wrapText="1"/>
      <protection/>
    </xf>
    <xf numFmtId="3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1" fontId="0" fillId="3" borderId="18" xfId="1163" applyNumberFormat="1" applyFont="1" applyFill="1" applyBorder="1" applyAlignment="1" applyProtection="1">
      <alignment horizontal="center" vertical="center" wrapText="1"/>
      <protection/>
    </xf>
    <xf numFmtId="1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3" applyNumberFormat="1" applyFont="1" applyAlignment="1" applyProtection="1">
      <alignment vertical="center" wrapText="1"/>
      <protection/>
    </xf>
    <xf numFmtId="0" fontId="0" fillId="22" borderId="32" xfId="1163" applyFont="1" applyFill="1" applyBorder="1" applyAlignment="1" applyProtection="1">
      <alignment horizontal="left" vertical="center" wrapText="1"/>
      <protection locked="0"/>
    </xf>
    <xf numFmtId="3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33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3" applyFont="1" applyFill="1" applyBorder="1" applyAlignment="1" applyProtection="1">
      <alignment horizontal="center" vertical="center" wrapText="1"/>
      <protection/>
    </xf>
    <xf numFmtId="0" fontId="0" fillId="30" borderId="15" xfId="1163" applyFont="1" applyFill="1" applyBorder="1" applyAlignment="1" applyProtection="1">
      <alignment horizontal="center" vertical="center" wrapText="1"/>
      <protection/>
    </xf>
    <xf numFmtId="0" fontId="0" fillId="22" borderId="34" xfId="1163" applyFont="1" applyFill="1" applyBorder="1" applyAlignment="1" applyProtection="1">
      <alignment horizontal="left" vertical="center" wrapText="1"/>
      <protection locked="0"/>
    </xf>
    <xf numFmtId="0" fontId="0" fillId="0" borderId="0" xfId="1163" applyFont="1" applyFill="1" applyAlignment="1" applyProtection="1">
      <alignment vertical="center" wrapText="1"/>
      <protection/>
    </xf>
    <xf numFmtId="0" fontId="19" fillId="0" borderId="0" xfId="1163" applyFont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0" fontId="0" fillId="0" borderId="0" xfId="1163" applyFont="1" applyFill="1" applyAlignment="1" applyProtection="1">
      <alignment horizontal="center" vertical="center" wrapText="1"/>
      <protection/>
    </xf>
    <xf numFmtId="2" fontId="0" fillId="22" borderId="22" xfId="1163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15" xfId="1163" applyFont="1" applyFill="1" applyBorder="1" applyAlignment="1" applyProtection="1">
      <alignment horizontal="center" vertical="center" wrapText="1"/>
      <protection/>
    </xf>
    <xf numFmtId="3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0" fillId="0" borderId="0" xfId="1163" applyFont="1" applyBorder="1" applyAlignment="1" applyProtection="1">
      <alignment horizontal="center"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49" fontId="0" fillId="30" borderId="14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Protection="1">
      <alignment vertical="top"/>
      <protection/>
    </xf>
    <xf numFmtId="49" fontId="0" fillId="0" borderId="0" xfId="1167" applyBorder="1" applyProtection="1">
      <alignment vertical="top"/>
      <protection/>
    </xf>
    <xf numFmtId="49" fontId="0" fillId="30" borderId="19" xfId="1167" applyFill="1" applyBorder="1" applyProtection="1">
      <alignment vertical="top"/>
      <protection/>
    </xf>
    <xf numFmtId="49" fontId="0" fillId="30" borderId="20" xfId="1167" applyFill="1" applyBorder="1" applyProtection="1">
      <alignment vertical="top"/>
      <protection/>
    </xf>
    <xf numFmtId="0" fontId="56" fillId="30" borderId="35" xfId="1176" applyNumberFormat="1" applyFont="1" applyFill="1" applyBorder="1" applyAlignment="1" applyProtection="1">
      <alignment vertical="center" wrapText="1"/>
      <protection/>
    </xf>
    <xf numFmtId="49" fontId="0" fillId="30" borderId="17" xfId="1167" applyFill="1" applyBorder="1" applyProtection="1">
      <alignment vertical="top"/>
      <protection/>
    </xf>
    <xf numFmtId="0" fontId="56" fillId="30" borderId="15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67" applyFill="1" applyBorder="1" applyProtection="1">
      <alignment vertical="top"/>
      <protection/>
    </xf>
    <xf numFmtId="0" fontId="56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Fill="1" applyBorder="1" applyProtection="1">
      <alignment vertical="top"/>
      <protection/>
    </xf>
    <xf numFmtId="0" fontId="0" fillId="0" borderId="0" xfId="1160" applyFont="1" applyAlignment="1" applyProtection="1">
      <alignment wrapText="1"/>
      <protection/>
    </xf>
    <xf numFmtId="0" fontId="0" fillId="30" borderId="17" xfId="1160" applyFont="1" applyFill="1" applyBorder="1" applyAlignment="1" applyProtection="1">
      <alignment wrapText="1"/>
      <protection/>
    </xf>
    <xf numFmtId="0" fontId="0" fillId="30" borderId="0" xfId="1160" applyFont="1" applyFill="1" applyBorder="1" applyAlignment="1" applyProtection="1">
      <alignment wrapText="1"/>
      <protection/>
    </xf>
    <xf numFmtId="0" fontId="0" fillId="30" borderId="0" xfId="1176" applyFont="1" applyFill="1" applyBorder="1" applyAlignment="1" applyProtection="1">
      <alignment wrapText="1"/>
      <protection/>
    </xf>
    <xf numFmtId="0" fontId="0" fillId="30" borderId="15" xfId="1176" applyFont="1" applyFill="1" applyBorder="1" applyAlignment="1" applyProtection="1">
      <alignment wrapText="1"/>
      <protection/>
    </xf>
    <xf numFmtId="0" fontId="0" fillId="0" borderId="0" xfId="1176" applyFont="1" applyAlignment="1" applyProtection="1">
      <alignment wrapText="1"/>
      <protection/>
    </xf>
    <xf numFmtId="49" fontId="14" fillId="30" borderId="0" xfId="1171" applyFont="1" applyFill="1" applyBorder="1" applyAlignment="1" applyProtection="1">
      <alignment horizontal="left" vertical="center" indent="2"/>
      <protection/>
    </xf>
    <xf numFmtId="49" fontId="0" fillId="30" borderId="28" xfId="1167" applyFill="1" applyBorder="1" applyProtection="1">
      <alignment vertical="top"/>
      <protection/>
    </xf>
    <xf numFmtId="49" fontId="0" fillId="30" borderId="29" xfId="1167" applyFill="1" applyBorder="1" applyProtection="1">
      <alignment vertical="top"/>
      <protection/>
    </xf>
    <xf numFmtId="49" fontId="0" fillId="30" borderId="30" xfId="1167" applyFill="1" applyBorder="1" applyProtection="1">
      <alignment vertical="top"/>
      <protection/>
    </xf>
    <xf numFmtId="0" fontId="19" fillId="0" borderId="0" xfId="1170" applyFont="1" applyFill="1" applyAlignment="1" applyProtection="1">
      <alignment vertical="center" wrapText="1"/>
      <protection/>
    </xf>
    <xf numFmtId="0" fontId="19" fillId="0" borderId="0" xfId="1170" applyFont="1" applyFill="1" applyAlignment="1" applyProtection="1">
      <alignment horizontal="left" vertical="center" wrapText="1"/>
      <protection/>
    </xf>
    <xf numFmtId="0" fontId="19" fillId="0" borderId="0" xfId="1170" applyFont="1" applyAlignment="1" applyProtection="1">
      <alignment vertical="center" wrapText="1"/>
      <protection/>
    </xf>
    <xf numFmtId="0" fontId="19" fillId="0" borderId="0" xfId="1170" applyFont="1" applyAlignment="1" applyProtection="1">
      <alignment horizontal="center" vertical="center" wrapText="1"/>
      <protection/>
    </xf>
    <xf numFmtId="0" fontId="0" fillId="30" borderId="19" xfId="1170" applyFont="1" applyFill="1" applyBorder="1" applyAlignment="1" applyProtection="1">
      <alignment vertical="center" wrapText="1"/>
      <protection/>
    </xf>
    <xf numFmtId="0" fontId="0" fillId="0" borderId="20" xfId="1170" applyFont="1" applyBorder="1" applyAlignment="1" applyProtection="1">
      <alignment vertical="center" wrapText="1"/>
      <protection/>
    </xf>
    <xf numFmtId="0" fontId="0" fillId="30" borderId="20" xfId="1173" applyFont="1" applyFill="1" applyBorder="1" applyAlignment="1" applyProtection="1">
      <alignment vertical="center" wrapText="1"/>
      <protection/>
    </xf>
    <xf numFmtId="0" fontId="0" fillId="32" borderId="21" xfId="1170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vertical="center" wrapText="1"/>
      <protection/>
    </xf>
    <xf numFmtId="0" fontId="0" fillId="30" borderId="17" xfId="1173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vertical="center" wrapText="1"/>
      <protection/>
    </xf>
    <xf numFmtId="0" fontId="0" fillId="32" borderId="15" xfId="1170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horizontal="center" vertical="center" wrapText="1"/>
      <protection/>
    </xf>
    <xf numFmtId="0" fontId="0" fillId="0" borderId="0" xfId="1173" applyFont="1" applyFill="1" applyBorder="1" applyAlignment="1" applyProtection="1">
      <alignment horizontal="center" vertical="center" wrapText="1"/>
      <protection/>
    </xf>
    <xf numFmtId="14" fontId="19" fillId="0" borderId="0" xfId="1178" applyNumberFormat="1" applyFont="1" applyFill="1" applyBorder="1" applyAlignment="1" applyProtection="1">
      <alignment horizontal="center" vertical="center" wrapText="1"/>
      <protection/>
    </xf>
    <xf numFmtId="0" fontId="19" fillId="30" borderId="17" xfId="1178" applyNumberFormat="1" applyFont="1" applyFill="1" applyBorder="1" applyAlignment="1" applyProtection="1">
      <alignment horizontal="center" vertical="center" wrapText="1"/>
      <protection/>
    </xf>
    <xf numFmtId="0" fontId="19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0" borderId="0" xfId="1170" applyFont="1" applyBorder="1" applyAlignment="1" applyProtection="1">
      <alignment horizontal="center" vertical="center" wrapText="1"/>
      <protection/>
    </xf>
    <xf numFmtId="0" fontId="0" fillId="31" borderId="36" xfId="1178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78" applyNumberFormat="1" applyFont="1" applyFill="1" applyBorder="1" applyAlignment="1" applyProtection="1">
      <alignment horizontal="center" vertical="center" wrapText="1"/>
      <protection/>
    </xf>
    <xf numFmtId="14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vertical="center" wrapText="1"/>
      <protection/>
    </xf>
    <xf numFmtId="0" fontId="14" fillId="31" borderId="36" xfId="1173" applyFont="1" applyFill="1" applyBorder="1" applyAlignment="1" applyProtection="1">
      <alignment horizontal="center" vertical="center" wrapText="1"/>
      <protection locked="0"/>
    </xf>
    <xf numFmtId="0" fontId="0" fillId="0" borderId="0" xfId="1170" applyFont="1" applyFill="1" applyAlignment="1" applyProtection="1">
      <alignment vertical="center" wrapText="1"/>
      <protection/>
    </xf>
    <xf numFmtId="0" fontId="14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3" applyNumberFormat="1" applyFont="1" applyFill="1" applyBorder="1" applyAlignment="1" applyProtection="1">
      <alignment vertical="center" wrapText="1"/>
      <protection/>
    </xf>
    <xf numFmtId="49" fontId="0" fillId="3" borderId="37" xfId="1178" applyNumberFormat="1" applyFont="1" applyFill="1" applyBorder="1" applyAlignment="1" applyProtection="1">
      <alignment horizontal="center" vertical="center" wrapText="1"/>
      <protection/>
    </xf>
    <xf numFmtId="49" fontId="0" fillId="3" borderId="38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horizontal="center" vertical="center" wrapText="1"/>
      <protection/>
    </xf>
    <xf numFmtId="0" fontId="41" fillId="0" borderId="0" xfId="1170" applyFont="1" applyAlignment="1" applyProtection="1">
      <alignment vertical="center" wrapText="1"/>
      <protection/>
    </xf>
    <xf numFmtId="0" fontId="0" fillId="30" borderId="27" xfId="1173" applyFont="1" applyFill="1" applyBorder="1" applyAlignment="1" applyProtection="1">
      <alignment horizontal="center" vertical="center" wrapText="1"/>
      <protection/>
    </xf>
    <xf numFmtId="0" fontId="0" fillId="31" borderId="37" xfId="117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8" applyNumberFormat="1" applyFont="1" applyAlignment="1" applyProtection="1">
      <alignment horizontal="center" vertical="center" wrapText="1"/>
      <protection/>
    </xf>
    <xf numFmtId="49" fontId="19" fillId="0" borderId="0" xfId="1178" applyNumberFormat="1" applyFont="1" applyAlignment="1" applyProtection="1">
      <alignment horizontal="center" vertical="center"/>
      <protection/>
    </xf>
    <xf numFmtId="0" fontId="0" fillId="31" borderId="18" xfId="1178" applyNumberFormat="1" applyFont="1" applyFill="1" applyBorder="1" applyAlignment="1" applyProtection="1">
      <alignment horizontal="center" vertical="center" wrapText="1"/>
      <protection locked="0"/>
    </xf>
    <xf numFmtId="0" fontId="0" fillId="30" borderId="24" xfId="1170" applyFont="1" applyFill="1" applyBorder="1" applyAlignment="1" applyProtection="1">
      <alignment horizontal="center" vertical="center" wrapText="1"/>
      <protection/>
    </xf>
    <xf numFmtId="49" fontId="0" fillId="3" borderId="38" xfId="1173" applyNumberFormat="1" applyFont="1" applyFill="1" applyBorder="1" applyAlignment="1" applyProtection="1">
      <alignment horizontal="center" vertical="center" wrapText="1"/>
      <protection/>
    </xf>
    <xf numFmtId="0" fontId="19" fillId="0" borderId="0" xfId="1170" applyFont="1" applyFill="1" applyBorder="1" applyAlignment="1" applyProtection="1">
      <alignment vertical="center" wrapText="1"/>
      <protection/>
    </xf>
    <xf numFmtId="0" fontId="0" fillId="30" borderId="39" xfId="1173" applyFont="1" applyFill="1" applyBorder="1" applyAlignment="1" applyProtection="1">
      <alignment horizontal="center" vertical="center" wrapText="1"/>
      <protection/>
    </xf>
    <xf numFmtId="49" fontId="19" fillId="0" borderId="0" xfId="1178" applyNumberFormat="1" applyFont="1" applyFill="1" applyBorder="1" applyAlignment="1" applyProtection="1">
      <alignment horizontal="left" vertical="center" wrapText="1"/>
      <protection/>
    </xf>
    <xf numFmtId="49" fontId="0" fillId="30" borderId="24" xfId="1178" applyNumberFormat="1" applyFont="1" applyFill="1" applyBorder="1" applyAlignment="1" applyProtection="1">
      <alignment horizontal="center" vertical="center" wrapText="1"/>
      <protection/>
    </xf>
    <xf numFmtId="0" fontId="0" fillId="30" borderId="28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horizontal="center" vertical="center" wrapText="1"/>
      <protection/>
    </xf>
    <xf numFmtId="0" fontId="0" fillId="32" borderId="30" xfId="1170" applyFont="1" applyFill="1" applyBorder="1" applyAlignment="1" applyProtection="1">
      <alignment vertical="center" wrapText="1"/>
      <protection/>
    </xf>
    <xf numFmtId="0" fontId="0" fillId="0" borderId="0" xfId="1170" applyFont="1" applyFill="1" applyAlignment="1" applyProtection="1">
      <alignment horizontal="center" vertical="center" wrapText="1"/>
      <protection/>
    </xf>
    <xf numFmtId="0" fontId="0" fillId="0" borderId="0" xfId="1170" applyFont="1" applyAlignment="1" applyProtection="1">
      <alignment horizontal="center" vertical="center" wrapText="1"/>
      <protection/>
    </xf>
    <xf numFmtId="49" fontId="14" fillId="30" borderId="31" xfId="1178" applyNumberFormat="1" applyFont="1" applyFill="1" applyBorder="1" applyAlignment="1" applyProtection="1">
      <alignment horizontal="center" vertical="center" wrapText="1"/>
      <protection/>
    </xf>
    <xf numFmtId="0" fontId="14" fillId="30" borderId="40" xfId="1178" applyNumberFormat="1" applyFont="1" applyFill="1" applyBorder="1" applyAlignment="1" applyProtection="1">
      <alignment horizontal="center" vertical="center" wrapText="1"/>
      <protection/>
    </xf>
    <xf numFmtId="0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14" fillId="30" borderId="23" xfId="1178" applyNumberFormat="1" applyFont="1" applyFill="1" applyBorder="1" applyAlignment="1" applyProtection="1">
      <alignment horizontal="center" vertical="center" wrapText="1"/>
      <protection/>
    </xf>
    <xf numFmtId="49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0" fillId="30" borderId="14" xfId="1173" applyFont="1" applyFill="1" applyBorder="1" applyAlignment="1" applyProtection="1">
      <alignment horizontal="center" vertical="center" wrapText="1"/>
      <protection/>
    </xf>
    <xf numFmtId="49" fontId="0" fillId="0" borderId="0" xfId="1169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1167" applyFont="1" applyFill="1" applyBorder="1" applyProtection="1">
      <alignment vertical="top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wrapText="1"/>
      <protection/>
    </xf>
    <xf numFmtId="0" fontId="14" fillId="3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4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15" xfId="0" applyNumberFormat="1" applyFont="1" applyFill="1" applyBorder="1" applyAlignment="1" applyProtection="1">
      <alignment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5" xfId="0" applyNumberFormat="1" applyFont="1" applyFill="1" applyBorder="1" applyAlignment="1" applyProtection="1">
      <alignment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58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28" xfId="0" applyNumberFormat="1" applyFont="1" applyFill="1" applyBorder="1" applyAlignment="1" applyProtection="1">
      <alignment/>
      <protection/>
    </xf>
    <xf numFmtId="0" fontId="0" fillId="30" borderId="29" xfId="0" applyNumberFormat="1" applyFont="1" applyFill="1" applyBorder="1" applyAlignment="1" applyProtection="1">
      <alignment/>
      <protection/>
    </xf>
    <xf numFmtId="0" fontId="0" fillId="30" borderId="30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14" fillId="30" borderId="20" xfId="0" applyNumberFormat="1" applyFont="1" applyFill="1" applyBorder="1" applyAlignment="1" applyProtection="1">
      <alignment horizontal="center" wrapText="1"/>
      <protection/>
    </xf>
    <xf numFmtId="0" fontId="22" fillId="0" borderId="20" xfId="874" applyFont="1" applyBorder="1" applyAlignment="1" applyProtection="1">
      <alignment vertical="center"/>
      <protection/>
    </xf>
    <xf numFmtId="0" fontId="14" fillId="30" borderId="21" xfId="0" applyNumberFormat="1" applyFont="1" applyFill="1" applyBorder="1" applyAlignment="1" applyProtection="1">
      <alignment horizontal="center" wrapText="1"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1175" applyFont="1" applyFill="1" applyBorder="1" applyAlignment="1" applyProtection="1">
      <alignment horizont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874" applyFont="1" applyFill="1" applyBorder="1" applyAlignment="1" applyProtection="1">
      <alignment horizontal="left" vertical="center" inden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17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20" xfId="874" applyFont="1" applyFill="1" applyBorder="1" applyAlignment="1" applyProtection="1">
      <alignment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3" borderId="35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vertical="center" wrapText="1"/>
      <protection/>
    </xf>
    <xf numFmtId="0" fontId="41" fillId="0" borderId="0" xfId="1163" applyFont="1" applyFill="1" applyAlignment="1" applyProtection="1">
      <alignment horizontal="center" vertical="center" wrapText="1"/>
      <protection/>
    </xf>
    <xf numFmtId="0" fontId="41" fillId="0" borderId="0" xfId="1163" applyFont="1" applyAlignment="1" applyProtection="1">
      <alignment horizontal="center" vertical="center" wrapText="1"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58" fillId="30" borderId="15" xfId="0" applyNumberFormat="1" applyFont="1" applyFill="1" applyBorder="1" applyAlignment="1" applyProtection="1">
      <alignment horizontal="center" vertical="center" wrapText="1"/>
      <protection/>
    </xf>
    <xf numFmtId="0" fontId="58" fillId="30" borderId="15" xfId="0" applyNumberFormat="1" applyFont="1" applyFill="1" applyBorder="1" applyAlignment="1" applyProtection="1">
      <alignment horizontal="center" wrapText="1"/>
      <protection/>
    </xf>
    <xf numFmtId="0" fontId="41" fillId="30" borderId="15" xfId="0" applyNumberFormat="1" applyFont="1" applyFill="1" applyBorder="1" applyAlignment="1" applyProtection="1">
      <alignment/>
      <protection/>
    </xf>
    <xf numFmtId="0" fontId="41" fillId="30" borderId="30" xfId="0" applyNumberFormat="1" applyFont="1" applyFill="1" applyBorder="1" applyAlignment="1" applyProtection="1">
      <alignment/>
      <protection/>
    </xf>
    <xf numFmtId="0" fontId="17" fillId="33" borderId="35" xfId="1175" applyFont="1" applyFill="1" applyBorder="1" applyAlignment="1" applyProtection="1">
      <alignment horizontal="center"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22" fillId="30" borderId="41" xfId="872" applyFont="1" applyFill="1" applyBorder="1" applyAlignment="1" applyProtection="1">
      <alignment horizontal="center" vertical="center"/>
      <protection/>
    </xf>
    <xf numFmtId="0" fontId="0" fillId="0" borderId="42" xfId="1163" applyFont="1" applyBorder="1" applyAlignment="1" applyProtection="1">
      <alignment vertical="center" wrapText="1"/>
      <protection/>
    </xf>
    <xf numFmtId="0" fontId="22" fillId="33" borderId="35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9" fontId="0" fillId="30" borderId="22" xfId="0" applyNumberFormat="1" applyFont="1" applyFill="1" applyBorder="1" applyAlignment="1" applyProtection="1">
      <alignment horizontal="center" vertical="center"/>
      <protection/>
    </xf>
    <xf numFmtId="0" fontId="0" fillId="0" borderId="43" xfId="1163" applyFont="1" applyBorder="1" applyAlignment="1" applyProtection="1">
      <alignment vertical="center" wrapText="1"/>
      <protection/>
    </xf>
    <xf numFmtId="181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163" applyFont="1" applyBorder="1" applyAlignment="1" applyProtection="1">
      <alignment vertical="center" wrapText="1"/>
      <protection/>
    </xf>
    <xf numFmtId="0" fontId="0" fillId="0" borderId="39" xfId="1163" applyFont="1" applyBorder="1" applyAlignment="1" applyProtection="1">
      <alignment vertical="center" wrapText="1"/>
      <protection/>
    </xf>
    <xf numFmtId="0" fontId="0" fillId="0" borderId="44" xfId="1163" applyFont="1" applyBorder="1" applyAlignment="1" applyProtection="1">
      <alignment vertical="center" wrapText="1"/>
      <protection/>
    </xf>
    <xf numFmtId="0" fontId="0" fillId="0" borderId="30" xfId="1163" applyFont="1" applyBorder="1" applyAlignment="1" applyProtection="1">
      <alignment vertical="center" wrapText="1"/>
      <protection/>
    </xf>
    <xf numFmtId="0" fontId="0" fillId="0" borderId="14" xfId="1163" applyFont="1" applyBorder="1" applyAlignment="1" applyProtection="1">
      <alignment vertical="center" wrapText="1"/>
      <protection/>
    </xf>
    <xf numFmtId="0" fontId="14" fillId="30" borderId="13" xfId="0" applyNumberFormat="1" applyFont="1" applyFill="1" applyBorder="1" applyAlignment="1" applyProtection="1">
      <alignment horizontal="center" vertical="center" wrapText="1"/>
      <protection/>
    </xf>
    <xf numFmtId="0" fontId="14" fillId="30" borderId="45" xfId="0" applyNumberFormat="1" applyFont="1" applyFill="1" applyBorder="1" applyAlignment="1" applyProtection="1">
      <alignment horizontal="center" vertical="center" wrapText="1"/>
      <protection/>
    </xf>
    <xf numFmtId="49" fontId="60" fillId="30" borderId="31" xfId="0" applyNumberFormat="1" applyFont="1" applyFill="1" applyBorder="1" applyAlignment="1" applyProtection="1">
      <alignment horizontal="center" vertical="center" wrapText="1"/>
      <protection/>
    </xf>
    <xf numFmtId="49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1163" applyFont="1" applyBorder="1" applyAlignment="1" applyProtection="1">
      <alignment vertical="center" wrapText="1"/>
      <protection/>
    </xf>
    <xf numFmtId="0" fontId="0" fillId="0" borderId="48" xfId="1163" applyFont="1" applyBorder="1" applyAlignment="1" applyProtection="1">
      <alignment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3" fontId="0" fillId="22" borderId="18" xfId="0" applyNumberFormat="1" applyFont="1" applyFill="1" applyBorder="1" applyAlignment="1" applyProtection="1">
      <alignment horizontal="center" vertical="center"/>
      <protection locked="0"/>
    </xf>
    <xf numFmtId="0" fontId="22" fillId="33" borderId="49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30" borderId="50" xfId="0" applyNumberFormat="1" applyFont="1" applyFill="1" applyBorder="1" applyAlignment="1" applyProtection="1">
      <alignment horizontal="left" vertical="center" indent="1"/>
      <protection/>
    </xf>
    <xf numFmtId="49" fontId="14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42" fillId="33" borderId="32" xfId="1175" applyNumberFormat="1" applyFont="1" applyFill="1" applyBorder="1" applyAlignment="1" applyProtection="1">
      <alignment horizontal="left" indent="1"/>
      <protection/>
    </xf>
    <xf numFmtId="49" fontId="0" fillId="0" borderId="22" xfId="0" applyNumberFormat="1" applyFont="1" applyFill="1" applyBorder="1" applyAlignment="1" applyProtection="1">
      <alignment horizontal="left" vertical="center" indent="1"/>
      <protection/>
    </xf>
    <xf numFmtId="0" fontId="14" fillId="30" borderId="51" xfId="0" applyNumberFormat="1" applyFont="1" applyFill="1" applyBorder="1" applyAlignment="1" applyProtection="1">
      <alignment horizontal="left" indent="1"/>
      <protection/>
    </xf>
    <xf numFmtId="0" fontId="22" fillId="33" borderId="32" xfId="874" applyFont="1" applyFill="1" applyBorder="1" applyAlignment="1" applyProtection="1">
      <alignment horizontal="left" vertical="center" wrapText="1" indent="1"/>
      <protection/>
    </xf>
    <xf numFmtId="49" fontId="0" fillId="30" borderId="23" xfId="0" applyNumberFormat="1" applyFont="1" applyFill="1" applyBorder="1" applyAlignment="1" applyProtection="1">
      <alignment horizontal="left" vertical="center" indent="1"/>
      <protection/>
    </xf>
    <xf numFmtId="0" fontId="14" fillId="30" borderId="48" xfId="0" applyNumberFormat="1" applyFont="1" applyFill="1" applyBorder="1" applyAlignment="1" applyProtection="1">
      <alignment horizontal="center" vertical="center" wrapText="1"/>
      <protection/>
    </xf>
    <xf numFmtId="49" fontId="0" fillId="30" borderId="50" xfId="0" applyNumberFormat="1" applyFont="1" applyFill="1" applyBorder="1" applyAlignment="1" applyProtection="1">
      <alignment horizontal="left" vertical="center" indent="1"/>
      <protection/>
    </xf>
    <xf numFmtId="0" fontId="0" fillId="30" borderId="52" xfId="0" applyNumberFormat="1" applyFont="1" applyFill="1" applyBorder="1" applyAlignment="1" applyProtection="1">
      <alignment horizontal="left" vertical="center" wrapText="1"/>
      <protection/>
    </xf>
    <xf numFmtId="0" fontId="0" fillId="30" borderId="52" xfId="0" applyNumberFormat="1" applyFont="1" applyFill="1" applyBorder="1" applyAlignment="1" applyProtection="1">
      <alignment horizontal="center" vertical="center" wrapText="1"/>
      <protection/>
    </xf>
    <xf numFmtId="0" fontId="60" fillId="30" borderId="31" xfId="0" applyNumberFormat="1" applyFont="1" applyFill="1" applyBorder="1" applyAlignment="1" applyProtection="1">
      <alignment horizontal="center" vertical="center" wrapText="1"/>
      <protection/>
    </xf>
    <xf numFmtId="0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60" fillId="30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/>
      <protection locked="0"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5" xfId="1175" applyFont="1" applyFill="1" applyBorder="1" applyProtection="1">
      <alignment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9" xfId="1175" applyFont="1" applyFill="1" applyBorder="1" applyAlignment="1" applyProtection="1">
      <alignment horizontal="center"/>
      <protection/>
    </xf>
    <xf numFmtId="0" fontId="22" fillId="33" borderId="53" xfId="872" applyFont="1" applyFill="1" applyBorder="1" applyAlignment="1" applyProtection="1">
      <alignment vertical="center"/>
      <protection/>
    </xf>
    <xf numFmtId="0" fontId="17" fillId="33" borderId="53" xfId="1175" applyFont="1" applyFill="1" applyBorder="1" applyProtection="1">
      <alignment/>
      <protection/>
    </xf>
    <xf numFmtId="0" fontId="17" fillId="33" borderId="54" xfId="1175" applyFont="1" applyFill="1" applyBorder="1" applyAlignment="1" applyProtection="1">
      <alignment horizontal="center"/>
      <protection/>
    </xf>
    <xf numFmtId="0" fontId="0" fillId="30" borderId="50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52" xfId="0" applyNumberFormat="1" applyFont="1" applyFill="1" applyBorder="1" applyAlignment="1" applyProtection="1">
      <alignment horizontal="center" vertical="center" wrapText="1"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874" applyNumberFormat="1" applyFont="1" applyFill="1" applyBorder="1" applyAlignment="1" applyProtection="1">
      <alignment horizontal="center" vertical="center" wrapText="1"/>
      <protection locked="0"/>
    </xf>
    <xf numFmtId="0" fontId="22" fillId="30" borderId="20" xfId="872" applyNumberFormat="1" applyFont="1" applyFill="1" applyBorder="1" applyAlignment="1" applyProtection="1">
      <alignment horizontal="left" wrapText="1"/>
      <protection/>
    </xf>
    <xf numFmtId="0" fontId="0" fillId="0" borderId="0" xfId="1172" applyFont="1" applyAlignment="1" applyProtection="1">
      <alignment wrapText="1"/>
      <protection/>
    </xf>
    <xf numFmtId="0" fontId="14" fillId="8" borderId="55" xfId="1161" applyFont="1" applyFill="1" applyBorder="1" applyAlignment="1" applyProtection="1">
      <alignment horizontal="center" vertical="center"/>
      <protection/>
    </xf>
    <xf numFmtId="0" fontId="14" fillId="8" borderId="56" xfId="116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" borderId="57" xfId="1173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62" fillId="30" borderId="15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14" fillId="22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2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7" fillId="33" borderId="32" xfId="1175" applyFont="1" applyFill="1" applyBorder="1" applyAlignment="1" applyProtection="1">
      <alignment horizontal="left" vertical="center"/>
      <protection/>
    </xf>
    <xf numFmtId="0" fontId="17" fillId="33" borderId="58" xfId="1175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3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1" applyFont="1" applyProtection="1">
      <alignment/>
      <protection/>
    </xf>
    <xf numFmtId="0" fontId="0" fillId="0" borderId="0" xfId="1161" applyFont="1" applyProtection="1">
      <alignment/>
      <protection/>
    </xf>
    <xf numFmtId="0" fontId="23" fillId="0" borderId="0" xfId="1174" applyProtection="1">
      <alignment/>
      <protection/>
    </xf>
    <xf numFmtId="49" fontId="14" fillId="22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15" xfId="0" applyNumberFormat="1" applyFont="1" applyFill="1" applyBorder="1" applyAlignment="1" applyProtection="1">
      <alignment vertical="center" wrapText="1"/>
      <protection/>
    </xf>
    <xf numFmtId="49" fontId="0" fillId="22" borderId="14" xfId="874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1170" applyFont="1" applyFill="1" applyBorder="1" applyAlignment="1" applyProtection="1">
      <alignment vertical="center" wrapText="1"/>
      <protection/>
    </xf>
    <xf numFmtId="0" fontId="0" fillId="0" borderId="15" xfId="1170" applyFont="1" applyBorder="1" applyAlignment="1" applyProtection="1">
      <alignment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1165" applyFont="1" applyProtection="1">
      <alignment/>
      <protection/>
    </xf>
    <xf numFmtId="0" fontId="0" fillId="30" borderId="0" xfId="1165" applyFont="1" applyFill="1" applyProtection="1">
      <alignment/>
      <protection/>
    </xf>
    <xf numFmtId="0" fontId="0" fillId="30" borderId="30" xfId="1165" applyFont="1" applyFill="1" applyBorder="1" applyProtection="1">
      <alignment/>
      <protection/>
    </xf>
    <xf numFmtId="0" fontId="0" fillId="30" borderId="29" xfId="1165" applyFont="1" applyFill="1" applyBorder="1" applyProtection="1">
      <alignment/>
      <protection/>
    </xf>
    <xf numFmtId="0" fontId="0" fillId="30" borderId="28" xfId="1165" applyFont="1" applyFill="1" applyBorder="1" applyProtection="1">
      <alignment/>
      <protection/>
    </xf>
    <xf numFmtId="0" fontId="58" fillId="30" borderId="15" xfId="1165" applyFont="1" applyFill="1" applyBorder="1" applyAlignment="1" applyProtection="1">
      <alignment horizontal="left" vertical="center" wrapText="1"/>
      <protection/>
    </xf>
    <xf numFmtId="0" fontId="58" fillId="30" borderId="0" xfId="1165" applyFont="1" applyFill="1" applyBorder="1" applyAlignment="1" applyProtection="1">
      <alignment horizontal="left" vertical="center" wrapText="1"/>
      <protection/>
    </xf>
    <xf numFmtId="0" fontId="0" fillId="30" borderId="17" xfId="1165" applyFont="1" applyFill="1" applyBorder="1" applyProtection="1">
      <alignment/>
      <protection/>
    </xf>
    <xf numFmtId="0" fontId="0" fillId="30" borderId="15" xfId="1165" applyFont="1" applyFill="1" applyBorder="1" applyProtection="1">
      <alignment/>
      <protection/>
    </xf>
    <xf numFmtId="49" fontId="0" fillId="30" borderId="0" xfId="1134" applyNumberFormat="1" applyFont="1" applyFill="1" applyBorder="1" applyAlignment="1" applyProtection="1">
      <alignment horizontal="center" vertical="center" wrapText="1"/>
      <protection/>
    </xf>
    <xf numFmtId="49" fontId="0" fillId="30" borderId="0" xfId="1134" applyNumberFormat="1" applyFont="1" applyFill="1" applyBorder="1" applyAlignment="1" applyProtection="1">
      <alignment horizontal="center" vertical="center" wrapText="1" shrinkToFit="1"/>
      <protection/>
    </xf>
    <xf numFmtId="14" fontId="0" fillId="30" borderId="0" xfId="1134" applyNumberFormat="1" applyFont="1" applyFill="1" applyBorder="1" applyAlignment="1" applyProtection="1">
      <alignment horizontal="center" vertical="center" wrapText="1"/>
      <protection/>
    </xf>
    <xf numFmtId="2" fontId="0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0" borderId="0" xfId="1134" applyFont="1" applyFill="1" applyBorder="1" applyAlignment="1" applyProtection="1">
      <alignment horizontal="center" vertical="center" wrapText="1"/>
      <protection/>
    </xf>
    <xf numFmtId="0" fontId="14" fillId="30" borderId="0" xfId="1134" applyFont="1" applyFill="1" applyBorder="1" applyAlignment="1" applyProtection="1">
      <alignment horizontal="center" vertical="center" wrapText="1"/>
      <protection/>
    </xf>
    <xf numFmtId="49" fontId="14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2" borderId="15" xfId="1165" applyFont="1" applyFill="1" applyBorder="1" applyProtection="1">
      <alignment/>
      <protection/>
    </xf>
    <xf numFmtId="49" fontId="0" fillId="22" borderId="3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4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1165" applyFont="1" applyBorder="1" applyAlignment="1" applyProtection="1">
      <alignment horizontal="center" vertical="center" wrapText="1"/>
      <protection/>
    </xf>
    <xf numFmtId="0" fontId="0" fillId="0" borderId="59" xfId="1134" applyFont="1" applyBorder="1" applyAlignment="1" applyProtection="1">
      <alignment horizontal="left" vertical="center" wrapText="1" indent="1"/>
      <protection/>
    </xf>
    <xf numFmtId="49" fontId="0" fillId="30" borderId="2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5" applyFont="1" applyFill="1" applyBorder="1" applyProtection="1">
      <alignment/>
      <protection/>
    </xf>
    <xf numFmtId="49" fontId="0" fillId="22" borderId="60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1165" applyFont="1" applyBorder="1" applyAlignment="1" applyProtection="1">
      <alignment horizontal="center" vertical="center" wrapText="1"/>
      <protection/>
    </xf>
    <xf numFmtId="0" fontId="0" fillId="0" borderId="30" xfId="1134" applyFont="1" applyBorder="1" applyAlignment="1" applyProtection="1">
      <alignment horizontal="left" vertical="center" wrapText="1" indent="1"/>
      <protection/>
    </xf>
    <xf numFmtId="49" fontId="0" fillId="30" borderId="22" xfId="1134" applyNumberFormat="1" applyFont="1" applyFill="1" applyBorder="1" applyAlignment="1" applyProtection="1">
      <alignment horizontal="center" vertical="center" wrapText="1"/>
      <protection/>
    </xf>
    <xf numFmtId="49" fontId="0" fillId="22" borderId="1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1165" applyFont="1" applyBorder="1" applyAlignment="1" applyProtection="1">
      <alignment vertical="center" wrapText="1"/>
      <protection/>
    </xf>
    <xf numFmtId="0" fontId="19" fillId="0" borderId="0" xfId="1165" applyFont="1" applyProtection="1">
      <alignment/>
      <protection/>
    </xf>
    <xf numFmtId="49" fontId="0" fillId="30" borderId="50" xfId="1134" applyNumberFormat="1" applyFont="1" applyFill="1" applyBorder="1" applyAlignment="1" applyProtection="1">
      <alignment horizontal="center" vertical="center" wrapText="1"/>
      <protection/>
    </xf>
    <xf numFmtId="49" fontId="0" fillId="22" borderId="5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1165" applyFont="1" applyBorder="1" applyAlignment="1" applyProtection="1">
      <alignment horizontal="center" vertical="center" wrapText="1"/>
      <protection/>
    </xf>
    <xf numFmtId="49" fontId="14" fillId="30" borderId="16" xfId="1134" applyNumberFormat="1" applyFont="1" applyFill="1" applyBorder="1" applyAlignment="1" applyProtection="1">
      <alignment horizontal="center" vertical="center" wrapText="1"/>
      <protection/>
    </xf>
    <xf numFmtId="49" fontId="0" fillId="30" borderId="50" xfId="1134" applyNumberFormat="1" applyFont="1" applyFill="1" applyBorder="1" applyAlignment="1" applyProtection="1">
      <alignment horizontal="center" vertical="center" wrapText="1"/>
      <protection/>
    </xf>
    <xf numFmtId="0" fontId="60" fillId="0" borderId="36" xfId="1177" applyFont="1" applyBorder="1" applyAlignment="1" applyProtection="1">
      <alignment horizontal="center"/>
      <protection/>
    </xf>
    <xf numFmtId="0" fontId="60" fillId="0" borderId="46" xfId="1134" applyFont="1" applyFill="1" applyBorder="1" applyAlignment="1" applyProtection="1">
      <alignment horizontal="center" vertical="center" wrapText="1"/>
      <protection/>
    </xf>
    <xf numFmtId="49" fontId="60" fillId="0" borderId="31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5" applyFont="1" applyFill="1" applyBorder="1" applyAlignment="1" applyProtection="1">
      <alignment horizontal="right" vertical="top"/>
      <protection/>
    </xf>
    <xf numFmtId="0" fontId="14" fillId="0" borderId="0" xfId="1165" applyFont="1" applyAlignment="1" applyProtection="1">
      <alignment wrapText="1"/>
      <protection/>
    </xf>
    <xf numFmtId="0" fontId="14" fillId="0" borderId="0" xfId="1165" applyFont="1" applyAlignment="1" applyProtection="1">
      <alignment horizontal="center" wrapText="1"/>
      <protection/>
    </xf>
    <xf numFmtId="0" fontId="14" fillId="30" borderId="15" xfId="1165" applyFont="1" applyFill="1" applyBorder="1" applyAlignment="1" applyProtection="1">
      <alignment horizontal="center" wrapText="1"/>
      <protection/>
    </xf>
    <xf numFmtId="0" fontId="14" fillId="30" borderId="0" xfId="1165" applyFont="1" applyFill="1" applyBorder="1" applyAlignment="1" applyProtection="1">
      <alignment horizontal="center" wrapText="1"/>
      <protection/>
    </xf>
    <xf numFmtId="0" fontId="0" fillId="30" borderId="17" xfId="1165" applyFont="1" applyFill="1" applyBorder="1" applyAlignment="1" applyProtection="1">
      <alignment wrapText="1"/>
      <protection/>
    </xf>
    <xf numFmtId="0" fontId="14" fillId="0" borderId="0" xfId="1165" applyFont="1" applyAlignment="1" applyProtection="1">
      <alignment horizontal="center" vertical="center" wrapText="1"/>
      <protection/>
    </xf>
    <xf numFmtId="0" fontId="14" fillId="30" borderId="15" xfId="1165" applyFont="1" applyFill="1" applyBorder="1" applyAlignment="1" applyProtection="1">
      <alignment horizontal="center" vertical="center" wrapText="1"/>
      <protection/>
    </xf>
    <xf numFmtId="0" fontId="14" fillId="0" borderId="0" xfId="1165" applyFont="1" applyAlignment="1" applyProtection="1">
      <alignment/>
      <protection/>
    </xf>
    <xf numFmtId="0" fontId="14" fillId="30" borderId="21" xfId="1165" applyFont="1" applyFill="1" applyBorder="1" applyAlignment="1" applyProtection="1">
      <alignment horizontal="center" wrapText="1"/>
      <protection/>
    </xf>
    <xf numFmtId="0" fontId="14" fillId="30" borderId="20" xfId="1165" applyFont="1" applyFill="1" applyBorder="1" applyAlignment="1" applyProtection="1">
      <alignment horizontal="center" wrapText="1"/>
      <protection/>
    </xf>
    <xf numFmtId="0" fontId="22" fillId="32" borderId="20" xfId="875" applyFont="1" applyFill="1" applyBorder="1" applyAlignment="1" applyProtection="1">
      <alignment/>
      <protection/>
    </xf>
    <xf numFmtId="0" fontId="0" fillId="30" borderId="19" xfId="1165" applyFont="1" applyFill="1" applyBorder="1" applyProtection="1">
      <alignment/>
      <protection/>
    </xf>
    <xf numFmtId="0" fontId="0" fillId="0" borderId="24" xfId="1134" applyFont="1" applyBorder="1" applyAlignment="1" applyProtection="1">
      <alignment horizontal="left" vertical="center" wrapText="1" indent="1"/>
      <protection/>
    </xf>
    <xf numFmtId="49" fontId="14" fillId="30" borderId="50" xfId="1134" applyNumberFormat="1" applyFont="1" applyFill="1" applyBorder="1" applyAlignment="1" applyProtection="1">
      <alignment horizontal="center" vertical="center" wrapText="1"/>
      <protection/>
    </xf>
    <xf numFmtId="2" fontId="0" fillId="22" borderId="52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134" applyFont="1" applyBorder="1" applyAlignment="1" applyProtection="1">
      <alignment horizontal="left" vertical="center" wrapText="1" indent="1"/>
      <protection/>
    </xf>
    <xf numFmtId="0" fontId="0" fillId="0" borderId="44" xfId="1165" applyFont="1" applyBorder="1" applyAlignment="1" applyProtection="1">
      <alignment horizontal="center" vertical="center" wrapText="1"/>
      <protection/>
    </xf>
    <xf numFmtId="0" fontId="14" fillId="0" borderId="52" xfId="1165" applyFont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horizontal="left" vertical="center"/>
      <protection/>
    </xf>
    <xf numFmtId="0" fontId="0" fillId="30" borderId="62" xfId="0" applyNumberFormat="1" applyFont="1" applyFill="1" applyBorder="1" applyAlignment="1" applyProtection="1">
      <alignment/>
      <protection/>
    </xf>
    <xf numFmtId="0" fontId="0" fillId="30" borderId="63" xfId="0" applyNumberFormat="1" applyFont="1" applyFill="1" applyBorder="1" applyAlignment="1" applyProtection="1">
      <alignment/>
      <protection/>
    </xf>
    <xf numFmtId="0" fontId="22" fillId="30" borderId="63" xfId="872" applyNumberFormat="1" applyFont="1" applyFill="1" applyBorder="1" applyAlignment="1" applyProtection="1">
      <alignment horizontal="left" wrapText="1"/>
      <protection/>
    </xf>
    <xf numFmtId="0" fontId="0" fillId="30" borderId="64" xfId="0" applyNumberFormat="1" applyFont="1" applyFill="1" applyBorder="1" applyAlignment="1" applyProtection="1">
      <alignment/>
      <protection/>
    </xf>
    <xf numFmtId="0" fontId="0" fillId="30" borderId="65" xfId="0" applyNumberFormat="1" applyFont="1" applyFill="1" applyBorder="1" applyAlignment="1" applyProtection="1">
      <alignment/>
      <protection/>
    </xf>
    <xf numFmtId="0" fontId="0" fillId="30" borderId="66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30" borderId="67" xfId="1164" applyNumberFormat="1" applyFont="1" applyFill="1" applyBorder="1" applyAlignment="1" applyProtection="1">
      <alignment horizontal="center" vertical="center" wrapText="1"/>
      <protection/>
    </xf>
    <xf numFmtId="0" fontId="14" fillId="30" borderId="68" xfId="1164" applyNumberFormat="1" applyFont="1" applyFill="1" applyBorder="1" applyAlignment="1" applyProtection="1">
      <alignment horizontal="center" vertical="center" wrapText="1"/>
      <protection/>
    </xf>
    <xf numFmtId="0" fontId="19" fillId="30" borderId="65" xfId="0" applyNumberFormat="1" applyFont="1" applyFill="1" applyBorder="1" applyAlignment="1" applyProtection="1">
      <alignment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center" vertical="center" wrapText="1"/>
      <protection/>
    </xf>
    <xf numFmtId="49" fontId="0" fillId="30" borderId="10" xfId="1164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left" vertical="center" wrapText="1" indent="1"/>
      <protection/>
    </xf>
    <xf numFmtId="14" fontId="0" fillId="34" borderId="69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4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left" vertical="center" wrapText="1"/>
      <protection/>
    </xf>
    <xf numFmtId="0" fontId="0" fillId="30" borderId="69" xfId="1164" applyNumberFormat="1" applyFont="1" applyFill="1" applyBorder="1" applyAlignment="1" applyProtection="1">
      <alignment horizontal="left" vertical="center" wrapText="1"/>
      <protection/>
    </xf>
    <xf numFmtId="0" fontId="0" fillId="35" borderId="70" xfId="0" applyNumberFormat="1" applyFont="1" applyFill="1" applyBorder="1" applyAlignment="1" applyProtection="1">
      <alignment horizontal="center" wrapText="1"/>
      <protection/>
    </xf>
    <xf numFmtId="0" fontId="22" fillId="35" borderId="71" xfId="874" applyFont="1" applyFill="1" applyBorder="1" applyAlignment="1" applyProtection="1">
      <alignment horizontal="left" vertical="center" wrapText="1" indent="1"/>
      <protection/>
    </xf>
    <xf numFmtId="0" fontId="0" fillId="35" borderId="71" xfId="0" applyNumberFormat="1" applyFont="1" applyFill="1" applyBorder="1" applyAlignment="1" applyProtection="1">
      <alignment wrapText="1"/>
      <protection/>
    </xf>
    <xf numFmtId="0" fontId="0" fillId="35" borderId="7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0" borderId="73" xfId="0" applyNumberFormat="1" applyFont="1" applyFill="1" applyBorder="1" applyAlignment="1" applyProtection="1">
      <alignment/>
      <protection/>
    </xf>
    <xf numFmtId="0" fontId="0" fillId="30" borderId="74" xfId="0" applyNumberFormat="1" applyFont="1" applyFill="1" applyBorder="1" applyAlignment="1" applyProtection="1">
      <alignment/>
      <protection/>
    </xf>
    <xf numFmtId="0" fontId="0" fillId="30" borderId="75" xfId="0" applyNumberFormat="1" applyFont="1" applyFill="1" applyBorder="1" applyAlignment="1" applyProtection="1">
      <alignment/>
      <protection/>
    </xf>
    <xf numFmtId="2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39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44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0" fontId="60" fillId="0" borderId="76" xfId="1134" applyFont="1" applyFill="1" applyBorder="1" applyAlignment="1" applyProtection="1">
      <alignment horizontal="center" vertical="center" wrapText="1"/>
      <protection/>
    </xf>
    <xf numFmtId="0" fontId="60" fillId="0" borderId="77" xfId="1134" applyFont="1" applyFill="1" applyBorder="1" applyAlignment="1" applyProtection="1">
      <alignment horizontal="center" vertical="center" wrapText="1"/>
      <protection/>
    </xf>
    <xf numFmtId="0" fontId="60" fillId="0" borderId="47" xfId="1134" applyFont="1" applyFill="1" applyBorder="1" applyAlignment="1" applyProtection="1">
      <alignment horizontal="center" vertical="center" wrapText="1"/>
      <protection/>
    </xf>
    <xf numFmtId="0" fontId="60" fillId="0" borderId="56" xfId="1134" applyFont="1" applyFill="1" applyBorder="1" applyAlignment="1" applyProtection="1">
      <alignment horizontal="center" vertical="center" wrapText="1"/>
      <protection/>
    </xf>
    <xf numFmtId="0" fontId="60" fillId="0" borderId="41" xfId="1134" applyFont="1" applyFill="1" applyBorder="1" applyAlignment="1" applyProtection="1">
      <alignment horizontal="center" vertical="center" wrapText="1"/>
      <protection/>
    </xf>
    <xf numFmtId="49" fontId="0" fillId="22" borderId="7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34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73" applyNumberFormat="1" applyFont="1" applyFill="1" applyBorder="1" applyAlignment="1" applyProtection="1">
      <alignment horizontal="center" vertical="center" wrapText="1"/>
      <protection locked="0"/>
    </xf>
    <xf numFmtId="49" fontId="0" fillId="36" borderId="10" xfId="117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34" applyNumberFormat="1" applyFont="1" applyFill="1" applyBorder="1" applyAlignment="1" applyProtection="1">
      <alignment horizontal="center" vertical="center" wrapText="1"/>
      <protection locked="0"/>
    </xf>
    <xf numFmtId="49" fontId="22" fillId="22" borderId="14" xfId="876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17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0" fillId="30" borderId="0" xfId="1171" applyFont="1" applyFill="1" applyBorder="1" applyAlignment="1" applyProtection="1">
      <alignment horizontal="right" vertical="center"/>
      <protection/>
    </xf>
    <xf numFmtId="49" fontId="0" fillId="22" borderId="33" xfId="1171" applyFont="1" applyFill="1" applyBorder="1" applyAlignment="1" applyProtection="1">
      <alignment horizontal="left" vertical="center"/>
      <protection locked="0"/>
    </xf>
    <xf numFmtId="49" fontId="0" fillId="22" borderId="35" xfId="1171" applyFont="1" applyFill="1" applyBorder="1" applyAlignment="1" applyProtection="1">
      <alignment horizontal="left" vertical="center"/>
      <protection locked="0"/>
    </xf>
    <xf numFmtId="49" fontId="16" fillId="22" borderId="33" xfId="872" applyNumberFormat="1" applyFill="1" applyBorder="1" applyAlignment="1" applyProtection="1">
      <alignment horizontal="left" vertical="center"/>
      <protection locked="0"/>
    </xf>
    <xf numFmtId="49" fontId="14" fillId="22" borderId="35" xfId="1171" applyFont="1" applyFill="1" applyBorder="1" applyAlignment="1" applyProtection="1">
      <alignment horizontal="left" vertical="center"/>
      <protection locked="0"/>
    </xf>
    <xf numFmtId="49" fontId="14" fillId="0" borderId="0" xfId="1171" applyFont="1" applyBorder="1" applyAlignment="1" applyProtection="1">
      <alignment horizontal="left" vertical="center" indent="2"/>
      <protection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0" fontId="56" fillId="30" borderId="20" xfId="1176" applyNumberFormat="1" applyFont="1" applyFill="1" applyBorder="1" applyAlignment="1" applyProtection="1">
      <alignment horizontal="center" vertical="center" wrapText="1"/>
      <protection/>
    </xf>
    <xf numFmtId="0" fontId="56" fillId="30" borderId="21" xfId="1176" applyNumberFormat="1" applyFont="1" applyFill="1" applyBorder="1" applyAlignment="1" applyProtection="1">
      <alignment horizontal="center" vertical="center" wrapText="1"/>
      <protection/>
    </xf>
    <xf numFmtId="49" fontId="14" fillId="8" borderId="33" xfId="1167" applyFont="1" applyFill="1" applyBorder="1" applyAlignment="1" applyProtection="1">
      <alignment horizontal="center" vertical="center"/>
      <protection/>
    </xf>
    <xf numFmtId="49" fontId="14" fillId="8" borderId="35" xfId="1167" applyFont="1" applyFill="1" applyBorder="1" applyAlignment="1" applyProtection="1">
      <alignment horizontal="center" vertical="center"/>
      <protection/>
    </xf>
    <xf numFmtId="49" fontId="14" fillId="8" borderId="39" xfId="1167" applyFont="1" applyFill="1" applyBorder="1" applyAlignment="1" applyProtection="1">
      <alignment horizontal="center" vertical="center"/>
      <protection/>
    </xf>
    <xf numFmtId="49" fontId="14" fillId="0" borderId="14" xfId="1167" applyFont="1" applyBorder="1" applyAlignment="1" applyProtection="1">
      <alignment horizontal="center" vertical="center" wrapText="1"/>
      <protection/>
    </xf>
    <xf numFmtId="49" fontId="14" fillId="3" borderId="14" xfId="1167" applyNumberFormat="1" applyFont="1" applyFill="1" applyBorder="1" applyAlignment="1" applyProtection="1">
      <alignment horizontal="center" vertical="center" wrapText="1"/>
      <protection/>
    </xf>
    <xf numFmtId="49" fontId="14" fillId="30" borderId="22" xfId="1178" applyNumberFormat="1" applyFont="1" applyFill="1" applyBorder="1" applyAlignment="1" applyProtection="1">
      <alignment horizontal="center" vertical="center" wrapText="1"/>
      <protection/>
    </xf>
    <xf numFmtId="49" fontId="14" fillId="30" borderId="23" xfId="1178" applyNumberFormat="1" applyFont="1" applyFill="1" applyBorder="1" applyAlignment="1" applyProtection="1">
      <alignment horizontal="center" vertical="center" wrapText="1"/>
      <protection/>
    </xf>
    <xf numFmtId="0" fontId="0" fillId="31" borderId="79" xfId="1173" applyFont="1" applyFill="1" applyBorder="1" applyAlignment="1" applyProtection="1">
      <alignment horizontal="center" vertical="center" wrapText="1"/>
      <protection locked="0"/>
    </xf>
    <xf numFmtId="0" fontId="0" fillId="31" borderId="80" xfId="1173" applyFont="1" applyFill="1" applyBorder="1" applyAlignment="1" applyProtection="1">
      <alignment horizontal="center" vertical="center" wrapText="1"/>
      <protection locked="0"/>
    </xf>
    <xf numFmtId="0" fontId="14" fillId="30" borderId="22" xfId="1173" applyFont="1" applyFill="1" applyBorder="1" applyAlignment="1" applyProtection="1">
      <alignment horizontal="center" vertical="center" wrapText="1"/>
      <protection/>
    </xf>
    <xf numFmtId="0" fontId="14" fillId="30" borderId="23" xfId="1173" applyFont="1" applyFill="1" applyBorder="1" applyAlignment="1" applyProtection="1">
      <alignment horizontal="center" vertical="center" wrapText="1"/>
      <protection/>
    </xf>
    <xf numFmtId="0" fontId="14" fillId="30" borderId="81" xfId="1173" applyFont="1" applyFill="1" applyBorder="1" applyAlignment="1" applyProtection="1">
      <alignment horizontal="center" vertical="center" wrapText="1"/>
      <protection/>
    </xf>
    <xf numFmtId="0" fontId="14" fillId="30" borderId="61" xfId="1173" applyFont="1" applyFill="1" applyBorder="1" applyAlignment="1" applyProtection="1">
      <alignment horizontal="center" vertical="center" wrapText="1"/>
      <protection/>
    </xf>
    <xf numFmtId="0" fontId="14" fillId="30" borderId="32" xfId="1173" applyFont="1" applyFill="1" applyBorder="1" applyAlignment="1" applyProtection="1">
      <alignment horizontal="center" vertical="center" wrapText="1"/>
      <protection/>
    </xf>
    <xf numFmtId="0" fontId="14" fillId="30" borderId="39" xfId="1173" applyFont="1" applyFill="1" applyBorder="1" applyAlignment="1" applyProtection="1">
      <alignment horizontal="center" vertical="center" wrapText="1"/>
      <protection/>
    </xf>
    <xf numFmtId="0" fontId="0" fillId="3" borderId="79" xfId="1178" applyNumberFormat="1" applyFont="1" applyFill="1" applyBorder="1" applyAlignment="1" applyProtection="1">
      <alignment horizontal="center" vertical="center" wrapText="1"/>
      <protection/>
    </xf>
    <xf numFmtId="0" fontId="0" fillId="3" borderId="80" xfId="1178" applyNumberFormat="1" applyFont="1" applyFill="1" applyBorder="1" applyAlignment="1" applyProtection="1">
      <alignment horizontal="center" vertical="center" wrapText="1"/>
      <protection/>
    </xf>
    <xf numFmtId="0" fontId="0" fillId="30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80" xfId="1178" applyNumberFormat="1" applyFont="1" applyFill="1" applyBorder="1" applyAlignment="1" applyProtection="1">
      <alignment horizontal="center" vertical="center" wrapText="1"/>
      <protection/>
    </xf>
    <xf numFmtId="0" fontId="14" fillId="30" borderId="20" xfId="1173" applyFont="1" applyFill="1" applyBorder="1" applyAlignment="1" applyProtection="1">
      <alignment horizontal="right" vertical="center" wrapText="1"/>
      <protection/>
    </xf>
    <xf numFmtId="0" fontId="14" fillId="8" borderId="40" xfId="1173" applyFont="1" applyFill="1" applyBorder="1" applyAlignment="1" applyProtection="1">
      <alignment horizontal="center" vertical="center" wrapText="1"/>
      <protection/>
    </xf>
    <xf numFmtId="0" fontId="14" fillId="8" borderId="82" xfId="1173" applyFont="1" applyFill="1" applyBorder="1" applyAlignment="1" applyProtection="1">
      <alignment horizontal="center" vertical="center" wrapText="1"/>
      <protection/>
    </xf>
    <xf numFmtId="0" fontId="14" fillId="8" borderId="80" xfId="1173" applyFont="1" applyFill="1" applyBorder="1" applyAlignment="1" applyProtection="1">
      <alignment horizontal="center" vertical="center" wrapText="1"/>
      <protection/>
    </xf>
    <xf numFmtId="0" fontId="14" fillId="30" borderId="16" xfId="1173" applyFont="1" applyFill="1" applyBorder="1" applyAlignment="1" applyProtection="1">
      <alignment horizontal="center" vertical="center" wrapText="1"/>
      <protection/>
    </xf>
    <xf numFmtId="0" fontId="14" fillId="30" borderId="37" xfId="1173" applyFont="1" applyFill="1" applyBorder="1" applyAlignment="1" applyProtection="1">
      <alignment horizontal="center" vertical="center" wrapText="1"/>
      <protection/>
    </xf>
    <xf numFmtId="0" fontId="14" fillId="3" borderId="23" xfId="1173" applyFont="1" applyFill="1" applyBorder="1" applyAlignment="1" applyProtection="1">
      <alignment horizontal="center" vertical="center" wrapText="1"/>
      <protection/>
    </xf>
    <xf numFmtId="0" fontId="14" fillId="3" borderId="38" xfId="1173" applyFont="1" applyFill="1" applyBorder="1" applyAlignment="1" applyProtection="1">
      <alignment horizontal="center" vertical="center" wrapText="1"/>
      <protection/>
    </xf>
    <xf numFmtId="0" fontId="14" fillId="30" borderId="45" xfId="1134" applyFont="1" applyFill="1" applyBorder="1" applyAlignment="1" applyProtection="1">
      <alignment horizontal="center" vertical="center" wrapText="1"/>
      <protection/>
    </xf>
    <xf numFmtId="0" fontId="14" fillId="30" borderId="76" xfId="1134" applyFont="1" applyFill="1" applyBorder="1" applyAlignment="1" applyProtection="1">
      <alignment horizontal="center" vertical="center" wrapText="1"/>
      <protection/>
    </xf>
    <xf numFmtId="0" fontId="14" fillId="30" borderId="48" xfId="1134" applyFont="1" applyFill="1" applyBorder="1" applyAlignment="1" applyProtection="1">
      <alignment horizontal="center" vertical="center" wrapText="1"/>
      <protection/>
    </xf>
    <xf numFmtId="0" fontId="14" fillId="30" borderId="43" xfId="1134" applyFont="1" applyFill="1" applyBorder="1" applyAlignment="1" applyProtection="1">
      <alignment horizontal="center" vertical="center" wrapText="1"/>
      <protection/>
    </xf>
    <xf numFmtId="0" fontId="14" fillId="30" borderId="13" xfId="1134" applyFont="1" applyFill="1" applyBorder="1" applyAlignment="1" applyProtection="1">
      <alignment horizontal="center" vertical="center" wrapText="1"/>
      <protection/>
    </xf>
    <xf numFmtId="0" fontId="14" fillId="30" borderId="83" xfId="1134" applyFont="1" applyFill="1" applyBorder="1" applyAlignment="1" applyProtection="1">
      <alignment horizontal="center" vertical="center" wrapText="1"/>
      <protection/>
    </xf>
    <xf numFmtId="0" fontId="14" fillId="8" borderId="40" xfId="1165" applyFont="1" applyFill="1" applyBorder="1" applyAlignment="1" applyProtection="1">
      <alignment horizontal="center" vertical="center" wrapText="1"/>
      <protection/>
    </xf>
    <xf numFmtId="0" fontId="14" fillId="8" borderId="82" xfId="1165" applyFont="1" applyFill="1" applyBorder="1" applyAlignment="1" applyProtection="1">
      <alignment horizontal="center" vertical="center" wrapText="1"/>
      <protection/>
    </xf>
    <xf numFmtId="0" fontId="14" fillId="8" borderId="80" xfId="1165" applyFont="1" applyFill="1" applyBorder="1" applyAlignment="1" applyProtection="1">
      <alignment horizontal="center" vertical="center" wrapText="1"/>
      <protection/>
    </xf>
    <xf numFmtId="0" fontId="58" fillId="30" borderId="0" xfId="1165" applyFont="1" applyFill="1" applyBorder="1" applyAlignment="1" applyProtection="1">
      <alignment horizontal="left" vertical="center" wrapText="1"/>
      <protection/>
    </xf>
    <xf numFmtId="0" fontId="58" fillId="30" borderId="15" xfId="1165" applyFont="1" applyFill="1" applyBorder="1" applyAlignment="1" applyProtection="1">
      <alignment horizontal="left" vertical="center" wrapText="1"/>
      <protection/>
    </xf>
    <xf numFmtId="0" fontId="14" fillId="30" borderId="16" xfId="1134" applyFont="1" applyFill="1" applyBorder="1" applyAlignment="1" applyProtection="1">
      <alignment horizontal="center" vertical="center" wrapText="1"/>
      <protection/>
    </xf>
    <xf numFmtId="0" fontId="14" fillId="30" borderId="27" xfId="1134" applyFont="1" applyFill="1" applyBorder="1" applyAlignment="1" applyProtection="1">
      <alignment horizontal="center" vertical="center" wrapText="1"/>
      <protection/>
    </xf>
    <xf numFmtId="0" fontId="14" fillId="30" borderId="37" xfId="1134" applyFont="1" applyFill="1" applyBorder="1" applyAlignment="1" applyProtection="1">
      <alignment horizontal="center" vertical="center" wrapText="1"/>
      <protection/>
    </xf>
    <xf numFmtId="0" fontId="14" fillId="30" borderId="23" xfId="1134" applyFont="1" applyFill="1" applyBorder="1" applyAlignment="1" applyProtection="1">
      <alignment horizontal="center" vertical="center" wrapText="1"/>
      <protection/>
    </xf>
    <xf numFmtId="0" fontId="14" fillId="30" borderId="24" xfId="1134" applyFont="1" applyFill="1" applyBorder="1" applyAlignment="1" applyProtection="1">
      <alignment horizontal="center" vertical="center" wrapText="1"/>
      <protection/>
    </xf>
    <xf numFmtId="0" fontId="14" fillId="30" borderId="38" xfId="1134" applyFont="1" applyFill="1" applyBorder="1" applyAlignment="1" applyProtection="1">
      <alignment horizontal="center" vertical="center" wrapText="1"/>
      <protection/>
    </xf>
    <xf numFmtId="0" fontId="14" fillId="30" borderId="84" xfId="1134" applyFont="1" applyFill="1" applyBorder="1" applyAlignment="1" applyProtection="1">
      <alignment horizontal="center" vertical="center" wrapText="1"/>
      <protection/>
    </xf>
    <xf numFmtId="0" fontId="14" fillId="30" borderId="85" xfId="1134" applyFont="1" applyFill="1" applyBorder="1" applyAlignment="1" applyProtection="1">
      <alignment horizontal="center" vertical="center" wrapText="1"/>
      <protection/>
    </xf>
    <xf numFmtId="0" fontId="14" fillId="30" borderId="86" xfId="1134" applyFont="1" applyFill="1" applyBorder="1" applyAlignment="1" applyProtection="1">
      <alignment horizontal="center" vertical="center" wrapText="1"/>
      <protection/>
    </xf>
    <xf numFmtId="0" fontId="14" fillId="30" borderId="51" xfId="1134" applyFont="1" applyFill="1" applyBorder="1" applyAlignment="1" applyProtection="1">
      <alignment horizontal="center" vertical="center" wrapText="1"/>
      <protection/>
    </xf>
    <xf numFmtId="0" fontId="14" fillId="30" borderId="41" xfId="1134" applyFont="1" applyFill="1" applyBorder="1" applyAlignment="1" applyProtection="1">
      <alignment horizontal="center" vertical="center" wrapText="1"/>
      <protection/>
    </xf>
    <xf numFmtId="0" fontId="14" fillId="30" borderId="87" xfId="1134" applyFont="1" applyFill="1" applyBorder="1" applyAlignment="1" applyProtection="1">
      <alignment horizontal="center" vertical="center" wrapText="1"/>
      <protection/>
    </xf>
    <xf numFmtId="49" fontId="0" fillId="0" borderId="23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38" xfId="0" applyBorder="1" applyAlignment="1">
      <alignment vertical="top"/>
    </xf>
    <xf numFmtId="49" fontId="14" fillId="30" borderId="13" xfId="1134" applyNumberFormat="1" applyFont="1" applyFill="1" applyBorder="1" applyAlignment="1" applyProtection="1">
      <alignment horizontal="center" vertical="center" wrapText="1"/>
      <protection/>
    </xf>
    <xf numFmtId="49" fontId="14" fillId="30" borderId="83" xfId="1134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0" fillId="31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14" fillId="30" borderId="45" xfId="0" applyNumberFormat="1" applyFont="1" applyFill="1" applyBorder="1" applyAlignment="1" applyProtection="1">
      <alignment horizontal="center" vertical="center" wrapText="1"/>
      <protection/>
    </xf>
    <xf numFmtId="0" fontId="14" fillId="30" borderId="52" xfId="0" applyNumberFormat="1" applyFont="1" applyFill="1" applyBorder="1" applyAlignment="1" applyProtection="1">
      <alignment vertical="center" wrapText="1"/>
      <protection/>
    </xf>
    <xf numFmtId="49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30" borderId="22" xfId="0" applyNumberFormat="1" applyFont="1" applyFill="1" applyBorder="1" applyAlignment="1" applyProtection="1">
      <alignment horizontal="center" vertical="center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2" fillId="35" borderId="88" xfId="872" applyFont="1" applyFill="1" applyBorder="1" applyAlignment="1" applyProtection="1">
      <alignment horizontal="center" vertical="center" wrapText="1"/>
      <protection/>
    </xf>
    <xf numFmtId="0" fontId="22" fillId="35" borderId="86" xfId="872" applyFont="1" applyFill="1" applyBorder="1" applyAlignment="1" applyProtection="1">
      <alignment horizontal="center" vertical="center" wrapText="1"/>
      <protection/>
    </xf>
    <xf numFmtId="0" fontId="14" fillId="8" borderId="84" xfId="0" applyNumberFormat="1" applyFont="1" applyFill="1" applyBorder="1" applyAlignment="1" applyProtection="1">
      <alignment horizontal="center" vertical="center" wrapText="1"/>
      <protection/>
    </xf>
    <xf numFmtId="0" fontId="14" fillId="8" borderId="85" xfId="0" applyNumberFormat="1" applyFont="1" applyFill="1" applyBorder="1" applyAlignment="1" applyProtection="1">
      <alignment horizontal="center" vertical="center" wrapText="1"/>
      <protection/>
    </xf>
    <xf numFmtId="0" fontId="14" fillId="8" borderId="86" xfId="0" applyNumberFormat="1" applyFont="1" applyFill="1" applyBorder="1" applyAlignment="1" applyProtection="1">
      <alignment horizontal="center" vertical="center" wrapText="1"/>
      <protection/>
    </xf>
    <xf numFmtId="0" fontId="0" fillId="8" borderId="51" xfId="0" applyNumberFormat="1" applyFont="1" applyFill="1" applyBorder="1" applyAlignment="1" applyProtection="1">
      <alignment horizontal="center" vertical="center" wrapText="1"/>
      <protection/>
    </xf>
    <xf numFmtId="0" fontId="0" fillId="8" borderId="41" xfId="0" applyNumberFormat="1" applyFont="1" applyFill="1" applyBorder="1" applyAlignment="1" applyProtection="1">
      <alignment horizontal="center" vertical="center" wrapText="1"/>
      <protection/>
    </xf>
    <xf numFmtId="0" fontId="0" fillId="8" borderId="87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0" fontId="60" fillId="30" borderId="46" xfId="0" applyNumberFormat="1" applyFont="1" applyFill="1" applyBorder="1" applyAlignment="1" applyProtection="1">
      <alignment horizontal="center" vertical="center" wrapText="1"/>
      <protection/>
    </xf>
    <xf numFmtId="0" fontId="0" fillId="30" borderId="52" xfId="0" applyNumberFormat="1" applyFont="1" applyFill="1" applyBorder="1" applyAlignment="1" applyProtection="1">
      <alignment horizontal="left" vertical="center" wrapTex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4" borderId="62" xfId="0" applyNumberFormat="1" applyFont="1" applyFill="1" applyBorder="1" applyAlignment="1" applyProtection="1">
      <alignment horizontal="center" vertical="center"/>
      <protection/>
    </xf>
    <xf numFmtId="0" fontId="14" fillId="4" borderId="63" xfId="0" applyNumberFormat="1" applyFont="1" applyFill="1" applyBorder="1" applyAlignment="1" applyProtection="1">
      <alignment horizontal="center" vertical="center"/>
      <protection/>
    </xf>
    <xf numFmtId="0" fontId="14" fillId="4" borderId="64" xfId="0" applyNumberFormat="1" applyFont="1" applyFill="1" applyBorder="1" applyAlignment="1" applyProtection="1">
      <alignment horizontal="center" vertical="center"/>
      <protection/>
    </xf>
    <xf numFmtId="0" fontId="0" fillId="4" borderId="73" xfId="0" applyNumberFormat="1" applyFont="1" applyFill="1" applyBorder="1" applyAlignment="1" applyProtection="1">
      <alignment horizontal="center" vertical="center"/>
      <protection/>
    </xf>
    <xf numFmtId="0" fontId="0" fillId="4" borderId="74" xfId="0" applyNumberFormat="1" applyFont="1" applyFill="1" applyBorder="1" applyAlignment="1" applyProtection="1">
      <alignment horizontal="center" vertical="center"/>
      <protection/>
    </xf>
    <xf numFmtId="0" fontId="0" fillId="4" borderId="75" xfId="0" applyNumberFormat="1" applyFont="1" applyFill="1" applyBorder="1" applyAlignment="1" applyProtection="1">
      <alignment horizontal="center" vertical="center"/>
      <protection/>
    </xf>
    <xf numFmtId="0" fontId="14" fillId="0" borderId="70" xfId="0" applyNumberFormat="1" applyFont="1" applyFill="1" applyBorder="1" applyAlignment="1" applyProtection="1">
      <alignment horizontal="center" vertical="center" wrapText="1"/>
      <protection/>
    </xf>
    <xf numFmtId="0" fontId="14" fillId="0" borderId="71" xfId="0" applyNumberFormat="1" applyFont="1" applyFill="1" applyBorder="1" applyAlignment="1" applyProtection="1">
      <alignment horizontal="center" vertical="center" wrapText="1"/>
      <protection/>
    </xf>
    <xf numFmtId="0" fontId="14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4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9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14" fillId="8" borderId="33" xfId="1168" applyNumberFormat="1" applyFont="1" applyFill="1" applyBorder="1" applyAlignment="1" applyProtection="1">
      <alignment horizontal="center" vertical="center" wrapText="1"/>
      <protection/>
    </xf>
    <xf numFmtId="49" fontId="14" fillId="8" borderId="35" xfId="1168" applyNumberFormat="1" applyFont="1" applyFill="1" applyBorder="1" applyAlignment="1" applyProtection="1">
      <alignment horizontal="center" vertical="center" wrapText="1"/>
      <protection/>
    </xf>
    <xf numFmtId="49" fontId="14" fillId="8" borderId="39" xfId="1168" applyNumberFormat="1" applyFont="1" applyFill="1" applyBorder="1" applyAlignment="1" applyProtection="1">
      <alignment horizontal="center" vertical="center" wrapText="1"/>
      <protection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8" applyNumberFormat="1" applyFont="1" applyFill="1" applyBorder="1" applyAlignment="1" applyProtection="1">
      <alignment horizontal="center" vertical="center" wrapText="1"/>
      <protection/>
    </xf>
    <xf numFmtId="49" fontId="0" fillId="3" borderId="27" xfId="1168" applyNumberFormat="1" applyFont="1" applyFill="1" applyBorder="1" applyAlignment="1" applyProtection="1">
      <alignment horizontal="center" vertical="center" wrapText="1"/>
      <protection/>
    </xf>
    <xf numFmtId="49" fontId="0" fillId="3" borderId="37" xfId="1168" applyNumberFormat="1" applyFont="1" applyFill="1" applyBorder="1" applyAlignment="1" applyProtection="1">
      <alignment horizontal="center"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22" borderId="2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60" xfId="1168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37" xfId="1168" applyNumberFormat="1" applyFont="1" applyBorder="1" applyAlignment="1" applyProtection="1">
      <alignment horizontal="center" vertical="center" wrapText="1"/>
      <protection/>
    </xf>
    <xf numFmtId="49" fontId="17" fillId="3" borderId="16" xfId="1168" applyNumberFormat="1" applyFont="1" applyFill="1" applyBorder="1" applyAlignment="1" applyProtection="1">
      <alignment horizontal="center" vertical="center" wrapText="1"/>
      <protection/>
    </xf>
    <xf numFmtId="49" fontId="17" fillId="3" borderId="27" xfId="1168" applyNumberFormat="1" applyFont="1" applyFill="1" applyBorder="1" applyAlignment="1" applyProtection="1">
      <alignment horizontal="center" vertical="center" wrapText="1"/>
      <protection/>
    </xf>
    <xf numFmtId="49" fontId="17" fillId="3" borderId="37" xfId="1168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8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0" fillId="30" borderId="18" xfId="1168" applyNumberFormat="1" applyFont="1" applyFill="1" applyBorder="1" applyAlignment="1" applyProtection="1">
      <alignment horizontal="center" vertical="center" wrapText="1"/>
      <protection/>
    </xf>
    <xf numFmtId="49" fontId="17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8" applyNumberFormat="1" applyFont="1" applyFill="1" applyBorder="1" applyAlignment="1" applyProtection="1">
      <alignment horizontal="center" vertical="center" wrapText="1"/>
      <protection/>
    </xf>
    <xf numFmtId="49" fontId="17" fillId="3" borderId="45" xfId="1168" applyNumberFormat="1" applyFont="1" applyFill="1" applyBorder="1" applyAlignment="1" applyProtection="1">
      <alignment horizontal="center" vertical="center" wrapText="1"/>
      <protection/>
    </xf>
    <xf numFmtId="49" fontId="17" fillId="3" borderId="48" xfId="1168" applyNumberFormat="1" applyFont="1" applyFill="1" applyBorder="1" applyAlignment="1" applyProtection="1">
      <alignment horizontal="center" vertical="center" wrapText="1"/>
      <protection/>
    </xf>
    <xf numFmtId="49" fontId="17" fillId="0" borderId="33" xfId="1168" applyNumberFormat="1" applyFont="1" applyBorder="1" applyAlignment="1" applyProtection="1">
      <alignment horizontal="center" vertical="center" wrapText="1"/>
      <protection/>
    </xf>
    <xf numFmtId="49" fontId="17" fillId="0" borderId="35" xfId="1168" applyNumberFormat="1" applyFont="1" applyBorder="1" applyAlignment="1" applyProtection="1">
      <alignment horizontal="center" vertical="center" wrapText="1"/>
      <protection/>
    </xf>
    <xf numFmtId="49" fontId="17" fillId="0" borderId="49" xfId="1168" applyNumberFormat="1" applyFont="1" applyBorder="1" applyAlignment="1" applyProtection="1">
      <alignment horizontal="center" vertical="center" wrapText="1"/>
      <protection/>
    </xf>
    <xf numFmtId="49" fontId="0" fillId="22" borderId="89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1168" applyNumberFormat="1" applyFont="1" applyFill="1" applyBorder="1" applyAlignment="1" applyProtection="1">
      <alignment horizontal="center" vertical="center" wrapText="1"/>
      <protection locked="0"/>
    </xf>
    <xf numFmtId="0" fontId="17" fillId="22" borderId="33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35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49" xfId="1168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_JKH.OPEN.INFO.VO(v3.5)_цены161210" xfId="875"/>
    <cellStyle name="Гиперссылка_TR.TARIFF.AUTO.P.M.2.16" xfId="876"/>
    <cellStyle name="ДАТА" xfId="877"/>
    <cellStyle name="ДАТА 2" xfId="878"/>
    <cellStyle name="ДАТА 3" xfId="879"/>
    <cellStyle name="ДАТА 4" xfId="880"/>
    <cellStyle name="ДАТА 5" xfId="881"/>
    <cellStyle name="ДАТА 6" xfId="882"/>
    <cellStyle name="ДАТА 7" xfId="883"/>
    <cellStyle name="ДАТА 8" xfId="884"/>
    <cellStyle name="ДАТА_1" xfId="885"/>
    <cellStyle name="Currency" xfId="886"/>
    <cellStyle name="Currency [0]" xfId="887"/>
    <cellStyle name="Денежный 2" xfId="888"/>
    <cellStyle name="Заголовок" xfId="889"/>
    <cellStyle name="Заголовок 1" xfId="890"/>
    <cellStyle name="Заголовок 1 2" xfId="891"/>
    <cellStyle name="Заголовок 1 2 2" xfId="892"/>
    <cellStyle name="Заголовок 1 2_46EE.2011(v1.0)" xfId="893"/>
    <cellStyle name="Заголовок 1 3" xfId="894"/>
    <cellStyle name="Заголовок 1 3 2" xfId="895"/>
    <cellStyle name="Заголовок 1 3_46EE.2011(v1.0)" xfId="896"/>
    <cellStyle name="Заголовок 1 4" xfId="897"/>
    <cellStyle name="Заголовок 1 4 2" xfId="898"/>
    <cellStyle name="Заголовок 1 4_46EE.2011(v1.0)" xfId="899"/>
    <cellStyle name="Заголовок 1 5" xfId="900"/>
    <cellStyle name="Заголовок 1 5 2" xfId="901"/>
    <cellStyle name="Заголовок 1 5_46EE.2011(v1.0)" xfId="902"/>
    <cellStyle name="Заголовок 1 6" xfId="903"/>
    <cellStyle name="Заголовок 1 6 2" xfId="904"/>
    <cellStyle name="Заголовок 1 6_46EE.2011(v1.0)" xfId="905"/>
    <cellStyle name="Заголовок 1 7" xfId="906"/>
    <cellStyle name="Заголовок 1 7 2" xfId="907"/>
    <cellStyle name="Заголовок 1 7_46EE.2011(v1.0)" xfId="908"/>
    <cellStyle name="Заголовок 1 8" xfId="909"/>
    <cellStyle name="Заголовок 1 8 2" xfId="910"/>
    <cellStyle name="Заголовок 1 8_46EE.2011(v1.0)" xfId="911"/>
    <cellStyle name="Заголовок 1 9" xfId="912"/>
    <cellStyle name="Заголовок 1 9 2" xfId="913"/>
    <cellStyle name="Заголовок 1 9_46EE.2011(v1.0)" xfId="914"/>
    <cellStyle name="Заголовок 2" xfId="915"/>
    <cellStyle name="Заголовок 2 2" xfId="916"/>
    <cellStyle name="Заголовок 2 2 2" xfId="917"/>
    <cellStyle name="Заголовок 2 2_46EE.2011(v1.0)" xfId="918"/>
    <cellStyle name="Заголовок 2 3" xfId="919"/>
    <cellStyle name="Заголовок 2 3 2" xfId="920"/>
    <cellStyle name="Заголовок 2 3_46EE.2011(v1.0)" xfId="921"/>
    <cellStyle name="Заголовок 2 4" xfId="922"/>
    <cellStyle name="Заголовок 2 4 2" xfId="923"/>
    <cellStyle name="Заголовок 2 4_46EE.2011(v1.0)" xfId="924"/>
    <cellStyle name="Заголовок 2 5" xfId="925"/>
    <cellStyle name="Заголовок 2 5 2" xfId="926"/>
    <cellStyle name="Заголовок 2 5_46EE.2011(v1.0)" xfId="927"/>
    <cellStyle name="Заголовок 2 6" xfId="928"/>
    <cellStyle name="Заголовок 2 6 2" xfId="929"/>
    <cellStyle name="Заголовок 2 6_46EE.2011(v1.0)" xfId="930"/>
    <cellStyle name="Заголовок 2 7" xfId="931"/>
    <cellStyle name="Заголовок 2 7 2" xfId="932"/>
    <cellStyle name="Заголовок 2 7_46EE.2011(v1.0)" xfId="933"/>
    <cellStyle name="Заголовок 2 8" xfId="934"/>
    <cellStyle name="Заголовок 2 8 2" xfId="935"/>
    <cellStyle name="Заголовок 2 8_46EE.2011(v1.0)" xfId="936"/>
    <cellStyle name="Заголовок 2 9" xfId="937"/>
    <cellStyle name="Заголовок 2 9 2" xfId="938"/>
    <cellStyle name="Заголовок 2 9_46EE.2011(v1.0)" xfId="939"/>
    <cellStyle name="Заголовок 3" xfId="940"/>
    <cellStyle name="Заголовок 3 2" xfId="941"/>
    <cellStyle name="Заголовок 3 2 2" xfId="942"/>
    <cellStyle name="Заголовок 3 2_46EE.2011(v1.0)" xfId="943"/>
    <cellStyle name="Заголовок 3 3" xfId="944"/>
    <cellStyle name="Заголовок 3 3 2" xfId="945"/>
    <cellStyle name="Заголовок 3 3_46EE.2011(v1.0)" xfId="946"/>
    <cellStyle name="Заголовок 3 4" xfId="947"/>
    <cellStyle name="Заголовок 3 4 2" xfId="948"/>
    <cellStyle name="Заголовок 3 4_46EE.2011(v1.0)" xfId="949"/>
    <cellStyle name="Заголовок 3 5" xfId="950"/>
    <cellStyle name="Заголовок 3 5 2" xfId="951"/>
    <cellStyle name="Заголовок 3 5_46EE.2011(v1.0)" xfId="952"/>
    <cellStyle name="Заголовок 3 6" xfId="953"/>
    <cellStyle name="Заголовок 3 6 2" xfId="954"/>
    <cellStyle name="Заголовок 3 6_46EE.2011(v1.0)" xfId="955"/>
    <cellStyle name="Заголовок 3 7" xfId="956"/>
    <cellStyle name="Заголовок 3 7 2" xfId="957"/>
    <cellStyle name="Заголовок 3 7_46EE.2011(v1.0)" xfId="958"/>
    <cellStyle name="Заголовок 3 8" xfId="959"/>
    <cellStyle name="Заголовок 3 8 2" xfId="960"/>
    <cellStyle name="Заголовок 3 8_46EE.2011(v1.0)" xfId="961"/>
    <cellStyle name="Заголовок 3 9" xfId="962"/>
    <cellStyle name="Заголовок 3 9 2" xfId="963"/>
    <cellStyle name="Заголовок 3 9_46EE.2011(v1.0)" xfId="964"/>
    <cellStyle name="Заголовок 4" xfId="965"/>
    <cellStyle name="Заголовок 4 2" xfId="966"/>
    <cellStyle name="Заголовок 4 2 2" xfId="967"/>
    <cellStyle name="Заголовок 4 3" xfId="968"/>
    <cellStyle name="Заголовок 4 3 2" xfId="969"/>
    <cellStyle name="Заголовок 4 4" xfId="970"/>
    <cellStyle name="Заголовок 4 4 2" xfId="971"/>
    <cellStyle name="Заголовок 4 5" xfId="972"/>
    <cellStyle name="Заголовок 4 5 2" xfId="973"/>
    <cellStyle name="Заголовок 4 6" xfId="974"/>
    <cellStyle name="Заголовок 4 6 2" xfId="975"/>
    <cellStyle name="Заголовок 4 7" xfId="976"/>
    <cellStyle name="Заголовок 4 7 2" xfId="977"/>
    <cellStyle name="Заголовок 4 8" xfId="978"/>
    <cellStyle name="Заголовок 4 8 2" xfId="979"/>
    <cellStyle name="Заголовок 4 9" xfId="980"/>
    <cellStyle name="Заголовок 4 9 2" xfId="981"/>
    <cellStyle name="ЗАГОЛОВОК1" xfId="982"/>
    <cellStyle name="ЗАГОЛОВОК2" xfId="983"/>
    <cellStyle name="ЗаголовокСтолбца" xfId="984"/>
    <cellStyle name="Защитный" xfId="985"/>
    <cellStyle name="Значение" xfId="986"/>
    <cellStyle name="Зоголовок" xfId="987"/>
    <cellStyle name="Итог" xfId="988"/>
    <cellStyle name="Итог 2" xfId="989"/>
    <cellStyle name="Итог 2 2" xfId="990"/>
    <cellStyle name="Итог 2_46EE.2011(v1.0)" xfId="991"/>
    <cellStyle name="Итог 3" xfId="992"/>
    <cellStyle name="Итог 3 2" xfId="993"/>
    <cellStyle name="Итог 3_46EE.2011(v1.0)" xfId="994"/>
    <cellStyle name="Итог 4" xfId="995"/>
    <cellStyle name="Итог 4 2" xfId="996"/>
    <cellStyle name="Итог 4_46EE.2011(v1.0)" xfId="997"/>
    <cellStyle name="Итог 5" xfId="998"/>
    <cellStyle name="Итог 5 2" xfId="999"/>
    <cellStyle name="Итог 5_46EE.2011(v1.0)" xfId="1000"/>
    <cellStyle name="Итог 6" xfId="1001"/>
    <cellStyle name="Итог 6 2" xfId="1002"/>
    <cellStyle name="Итог 6_46EE.2011(v1.0)" xfId="1003"/>
    <cellStyle name="Итог 7" xfId="1004"/>
    <cellStyle name="Итог 7 2" xfId="1005"/>
    <cellStyle name="Итог 7_46EE.2011(v1.0)" xfId="1006"/>
    <cellStyle name="Итог 8" xfId="1007"/>
    <cellStyle name="Итог 8 2" xfId="1008"/>
    <cellStyle name="Итог 8_46EE.2011(v1.0)" xfId="1009"/>
    <cellStyle name="Итог 9" xfId="1010"/>
    <cellStyle name="Итог 9 2" xfId="1011"/>
    <cellStyle name="Итог 9_46EE.2011(v1.0)" xfId="1012"/>
    <cellStyle name="Итого" xfId="1013"/>
    <cellStyle name="ИТОГОВЫЙ" xfId="1014"/>
    <cellStyle name="ИТОГОВЫЙ 2" xfId="1015"/>
    <cellStyle name="ИТОГОВЫЙ 3" xfId="1016"/>
    <cellStyle name="ИТОГОВЫЙ 4" xfId="1017"/>
    <cellStyle name="ИТОГОВЫЙ 5" xfId="1018"/>
    <cellStyle name="ИТОГОВЫЙ 6" xfId="1019"/>
    <cellStyle name="ИТОГОВЫЙ 7" xfId="1020"/>
    <cellStyle name="ИТОГОВЫЙ 8" xfId="1021"/>
    <cellStyle name="ИТОГОВЫЙ_1" xfId="1022"/>
    <cellStyle name="Контрольная ячейка" xfId="1023"/>
    <cellStyle name="Контрольная ячейка 2" xfId="1024"/>
    <cellStyle name="Контрольная ячейка 2 2" xfId="1025"/>
    <cellStyle name="Контрольная ячейка 2_46EE.2011(v1.0)" xfId="1026"/>
    <cellStyle name="Контрольная ячейка 3" xfId="1027"/>
    <cellStyle name="Контрольная ячейка 3 2" xfId="1028"/>
    <cellStyle name="Контрольная ячейка 3_46EE.2011(v1.0)" xfId="1029"/>
    <cellStyle name="Контрольная ячейка 4" xfId="1030"/>
    <cellStyle name="Контрольная ячейка 4 2" xfId="1031"/>
    <cellStyle name="Контрольная ячейка 4_46EE.2011(v1.0)" xfId="1032"/>
    <cellStyle name="Контрольная ячейка 5" xfId="1033"/>
    <cellStyle name="Контрольная ячейка 5 2" xfId="1034"/>
    <cellStyle name="Контрольная ячейка 5_46EE.2011(v1.0)" xfId="1035"/>
    <cellStyle name="Контрольная ячейка 6" xfId="1036"/>
    <cellStyle name="Контрольная ячейка 6 2" xfId="1037"/>
    <cellStyle name="Контрольная ячейка 6_46EE.2011(v1.0)" xfId="1038"/>
    <cellStyle name="Контрольная ячейка 7" xfId="1039"/>
    <cellStyle name="Контрольная ячейка 7 2" xfId="1040"/>
    <cellStyle name="Контрольная ячейка 7_46EE.2011(v1.0)" xfId="1041"/>
    <cellStyle name="Контрольная ячейка 8" xfId="1042"/>
    <cellStyle name="Контрольная ячейка 8 2" xfId="1043"/>
    <cellStyle name="Контрольная ячейка 8_46EE.2011(v1.0)" xfId="1044"/>
    <cellStyle name="Контрольная ячейка 9" xfId="1045"/>
    <cellStyle name="Контрольная ячейка 9 2" xfId="1046"/>
    <cellStyle name="Контрольная ячейка 9_46EE.2011(v1.0)" xfId="1047"/>
    <cellStyle name="Мой заголовок" xfId="1048"/>
    <cellStyle name="Мой заголовок листа" xfId="1049"/>
    <cellStyle name="Мои наименования показателей" xfId="1050"/>
    <cellStyle name="Мои наименования показателей 2" xfId="1051"/>
    <cellStyle name="Мои наименования показателей 2 2" xfId="1052"/>
    <cellStyle name="Мои наименования показателей 2 3" xfId="1053"/>
    <cellStyle name="Мои наименования показателей 2 4" xfId="1054"/>
    <cellStyle name="Мои наименования показателей 2 5" xfId="1055"/>
    <cellStyle name="Мои наименования показателей 2 6" xfId="1056"/>
    <cellStyle name="Мои наименования показателей 2 7" xfId="1057"/>
    <cellStyle name="Мои наименования показателей 2 8" xfId="1058"/>
    <cellStyle name="Мои наименования показателей 2_1" xfId="1059"/>
    <cellStyle name="Мои наименования показателей 3" xfId="1060"/>
    <cellStyle name="Мои наименования показателей 3 2" xfId="1061"/>
    <cellStyle name="Мои наименования показателей 3 3" xfId="1062"/>
    <cellStyle name="Мои наименования показателей 3 4" xfId="1063"/>
    <cellStyle name="Мои наименования показателей 3 5" xfId="1064"/>
    <cellStyle name="Мои наименования показателей 3 6" xfId="1065"/>
    <cellStyle name="Мои наименования показателей 3 7" xfId="1066"/>
    <cellStyle name="Мои наименования показателей 3 8" xfId="1067"/>
    <cellStyle name="Мои наименования показателей 3_1" xfId="1068"/>
    <cellStyle name="Мои наименования показателей 4" xfId="1069"/>
    <cellStyle name="Мои наименования показателей 4 2" xfId="1070"/>
    <cellStyle name="Мои наименования показателей 4 3" xfId="1071"/>
    <cellStyle name="Мои наименования показателей 4 4" xfId="1072"/>
    <cellStyle name="Мои наименования показателей 4 5" xfId="1073"/>
    <cellStyle name="Мои наименования показателей 4 6" xfId="1074"/>
    <cellStyle name="Мои наименования показателей 4 7" xfId="1075"/>
    <cellStyle name="Мои наименования показателей 4 8" xfId="1076"/>
    <cellStyle name="Мои наименования показателей 4_1" xfId="1077"/>
    <cellStyle name="Мои наименования показателей 5" xfId="1078"/>
    <cellStyle name="Мои наименования показателей 5 2" xfId="1079"/>
    <cellStyle name="Мои наименования показателей 5 3" xfId="1080"/>
    <cellStyle name="Мои наименования показателей 5 4" xfId="1081"/>
    <cellStyle name="Мои наименования показателей 5 5" xfId="1082"/>
    <cellStyle name="Мои наименования показателей 5 6" xfId="1083"/>
    <cellStyle name="Мои наименования показателей 5 7" xfId="1084"/>
    <cellStyle name="Мои наименования показателей 5 8" xfId="1085"/>
    <cellStyle name="Мои наименования показателей 5_1" xfId="1086"/>
    <cellStyle name="Мои наименования показателей 6" xfId="1087"/>
    <cellStyle name="Мои наименования показателей 6 2" xfId="1088"/>
    <cellStyle name="Мои наименования показателей 6_46EE.2011(v1.0)" xfId="1089"/>
    <cellStyle name="Мои наименования показателей 7" xfId="1090"/>
    <cellStyle name="Мои наименования показателей 7 2" xfId="1091"/>
    <cellStyle name="Мои наименования показателей 7_46EE.2011(v1.0)" xfId="1092"/>
    <cellStyle name="Мои наименования показателей 8" xfId="1093"/>
    <cellStyle name="Мои наименования показателей 8 2" xfId="1094"/>
    <cellStyle name="Мои наименования показателей 8_46EE.2011(v1.0)" xfId="1095"/>
    <cellStyle name="Мои наименования показателей_46TE.RT(v1.0)" xfId="1096"/>
    <cellStyle name="назв фил" xfId="1097"/>
    <cellStyle name="Название" xfId="1098"/>
    <cellStyle name="Название 2" xfId="1099"/>
    <cellStyle name="Название 2 2" xfId="1100"/>
    <cellStyle name="Название 3" xfId="1101"/>
    <cellStyle name="Название 3 2" xfId="1102"/>
    <cellStyle name="Название 4" xfId="1103"/>
    <cellStyle name="Название 4 2" xfId="1104"/>
    <cellStyle name="Название 5" xfId="1105"/>
    <cellStyle name="Название 5 2" xfId="1106"/>
    <cellStyle name="Название 6" xfId="1107"/>
    <cellStyle name="Название 6 2" xfId="1108"/>
    <cellStyle name="Название 7" xfId="1109"/>
    <cellStyle name="Название 7 2" xfId="1110"/>
    <cellStyle name="Название 8" xfId="1111"/>
    <cellStyle name="Название 8 2" xfId="1112"/>
    <cellStyle name="Название 9" xfId="1113"/>
    <cellStyle name="Название 9 2" xfId="1114"/>
    <cellStyle name="Нейтральный" xfId="1115"/>
    <cellStyle name="Нейтральный 2" xfId="1116"/>
    <cellStyle name="Нейтральный 2 2" xfId="1117"/>
    <cellStyle name="Нейтральный 3" xfId="1118"/>
    <cellStyle name="Нейтральный 3 2" xfId="1119"/>
    <cellStyle name="Нейтральный 4" xfId="1120"/>
    <cellStyle name="Нейтральный 4 2" xfId="1121"/>
    <cellStyle name="Нейтральный 5" xfId="1122"/>
    <cellStyle name="Нейтральный 5 2" xfId="1123"/>
    <cellStyle name="Нейтральный 6" xfId="1124"/>
    <cellStyle name="Нейтральный 6 2" xfId="1125"/>
    <cellStyle name="Нейтральный 7" xfId="1126"/>
    <cellStyle name="Нейтральный 7 2" xfId="1127"/>
    <cellStyle name="Нейтральный 8" xfId="1128"/>
    <cellStyle name="Нейтральный 8 2" xfId="1129"/>
    <cellStyle name="Нейтральный 9" xfId="1130"/>
    <cellStyle name="Нейтральный 9 2" xfId="1131"/>
    <cellStyle name="Обычный 10" xfId="1132"/>
    <cellStyle name="Обычный 11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BALANCE.VODOSN.2008YEAR_JKK.33.VS.1.77" xfId="1160"/>
    <cellStyle name="Обычный_Forma_1" xfId="1161"/>
    <cellStyle name="Обычный_Forma_3" xfId="1162"/>
    <cellStyle name="Обычный_Forma_5" xfId="1163"/>
    <cellStyle name="Обычный_JKH.OPEN.INFO.PRICE.VO_v4.0(10.02.11)" xfId="1164"/>
    <cellStyle name="Обычный_JKH.OPEN.INFO.VO(v3.5)_цены161210" xfId="1165"/>
    <cellStyle name="Обычный_OREP.JKH.POD.2010YEAR(v1.0)" xfId="1166"/>
    <cellStyle name="Обычный_OREP.JKH.POD.2010YEAR(v1.1)" xfId="1167"/>
    <cellStyle name="Обычный_POTR.EE(+PASPORT)" xfId="1168"/>
    <cellStyle name="Обычный_PREDEL.JKH.2010(v1.3)" xfId="1169"/>
    <cellStyle name="Обычный_PRIL1.ELECTR" xfId="1170"/>
    <cellStyle name="Обычный_PRIL4.JKU.7.28(04.03.2009)" xfId="1171"/>
    <cellStyle name="Обычный_reest_org" xfId="1172"/>
    <cellStyle name="Обычный_ЖКУ_проект3" xfId="1173"/>
    <cellStyle name="Обычный_Книга2" xfId="1174"/>
    <cellStyle name="Обычный_Котёл Сбыты" xfId="1175"/>
    <cellStyle name="Обычный_Мониторинг инвестиций" xfId="1176"/>
    <cellStyle name="Обычный_ТС цены" xfId="1177"/>
    <cellStyle name="Обычный_форма 1 водопровод для орг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35</xdr:row>
      <xdr:rowOff>152400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63627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VO_v4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Версия 4.0</v>
          </cell>
        </row>
        <row r="6">
          <cell r="C6" t="str">
            <v>Белгородская область</v>
          </cell>
        </row>
      </sheetData>
      <sheetData sheetId="10">
        <row r="2">
          <cell r="A2" t="str">
            <v>да</v>
          </cell>
          <cell r="C2">
            <v>2009</v>
          </cell>
          <cell r="I2" t="str">
            <v>Оказание услуг в сфере водоотведения и очистки сточных вод</v>
          </cell>
        </row>
        <row r="3">
          <cell r="A3" t="str">
            <v>нет</v>
          </cell>
          <cell r="C3">
            <v>2010</v>
          </cell>
          <cell r="I3" t="str">
            <v>Оказание услуг по перекачке</v>
          </cell>
        </row>
        <row r="4">
          <cell r="C4">
            <v>2011</v>
          </cell>
          <cell r="I4" t="str">
            <v>Оказание услуг в сфере водоснабжения, водоотведения и очистки сточных вод</v>
          </cell>
        </row>
        <row r="5">
          <cell r="C5">
            <v>2012</v>
          </cell>
        </row>
        <row r="6">
          <cell r="C6">
            <v>2013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3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  <sheetData sheetId="23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4">
      <selection activeCell="E34" sqref="E34:K34"/>
    </sheetView>
  </sheetViews>
  <sheetFormatPr defaultColWidth="9.140625" defaultRowHeight="11.25"/>
  <cols>
    <col min="1" max="2" width="2.7109375" style="102" customWidth="1"/>
    <col min="3" max="15" width="9.140625" style="102" customWidth="1"/>
    <col min="16" max="16" width="9.00390625" style="102" customWidth="1"/>
    <col min="17" max="18" width="2.7109375" style="102" customWidth="1"/>
    <col min="19" max="16384" width="9.140625" style="102" customWidth="1"/>
  </cols>
  <sheetData>
    <row r="1" spans="14:15" ht="11.25">
      <c r="N1" s="103"/>
      <c r="O1" s="103"/>
    </row>
    <row r="2" spans="2:17" ht="12.75"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6"/>
      <c r="P2" s="456" t="s">
        <v>731</v>
      </c>
      <c r="Q2" s="457"/>
    </row>
    <row r="3" spans="2:17" ht="30.75" customHeight="1">
      <c r="B3" s="107"/>
      <c r="C3" s="458" t="s">
        <v>64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60"/>
      <c r="Q3" s="108"/>
    </row>
    <row r="4" spans="2:17" ht="12.75">
      <c r="B4" s="10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10"/>
      <c r="P4" s="110"/>
      <c r="Q4" s="108"/>
    </row>
    <row r="5" spans="2:17" ht="15" customHeight="1">
      <c r="B5" s="107"/>
      <c r="C5" s="461" t="s">
        <v>267</v>
      </c>
      <c r="D5" s="461"/>
      <c r="E5" s="461"/>
      <c r="F5" s="461"/>
      <c r="G5" s="461"/>
      <c r="H5" s="461"/>
      <c r="I5" s="109"/>
      <c r="J5" s="109"/>
      <c r="K5" s="109"/>
      <c r="L5" s="109"/>
      <c r="M5" s="109"/>
      <c r="N5" s="110"/>
      <c r="O5" s="110"/>
      <c r="P5" s="178"/>
      <c r="Q5" s="111"/>
    </row>
    <row r="6" spans="2:17" ht="27" customHeight="1">
      <c r="B6" s="107"/>
      <c r="C6" s="462" t="s">
        <v>306</v>
      </c>
      <c r="D6" s="462"/>
      <c r="E6" s="462"/>
      <c r="F6" s="462"/>
      <c r="G6" s="462"/>
      <c r="H6" s="462"/>
      <c r="I6" s="109"/>
      <c r="J6" s="109"/>
      <c r="K6" s="109"/>
      <c r="L6" s="109"/>
      <c r="M6" s="178"/>
      <c r="N6" s="178"/>
      <c r="O6" s="178"/>
      <c r="P6" s="109"/>
      <c r="Q6" s="111"/>
    </row>
    <row r="7" spans="2:17" ht="11.25">
      <c r="B7" s="107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1"/>
    </row>
    <row r="8" spans="2:17" ht="11.25">
      <c r="B8" s="107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1"/>
    </row>
    <row r="9" spans="2:17" ht="11.25">
      <c r="B9" s="107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1"/>
    </row>
    <row r="10" spans="2:17" ht="11.25">
      <c r="B10" s="10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1"/>
    </row>
    <row r="11" spans="2:17" ht="11.25">
      <c r="B11" s="107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1"/>
    </row>
    <row r="12" spans="2:17" ht="11.25">
      <c r="B12" s="107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1"/>
    </row>
    <row r="13" spans="2:17" ht="11.25">
      <c r="B13" s="107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1"/>
    </row>
    <row r="14" spans="2:17" ht="11.25">
      <c r="B14" s="107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1"/>
    </row>
    <row r="15" spans="2:17" ht="11.25">
      <c r="B15" s="10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1"/>
    </row>
    <row r="16" spans="2:17" ht="11.25">
      <c r="B16" s="10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1"/>
    </row>
    <row r="17" spans="2:17" ht="11.25">
      <c r="B17" s="10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1"/>
    </row>
    <row r="18" spans="2:17" ht="11.25">
      <c r="B18" s="10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1"/>
    </row>
    <row r="19" spans="2:17" ht="11.25">
      <c r="B19" s="107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1"/>
    </row>
    <row r="20" spans="2:17" ht="11.25">
      <c r="B20" s="107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1"/>
    </row>
    <row r="21" spans="2:17" ht="11.25">
      <c r="B21" s="107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1"/>
    </row>
    <row r="22" spans="2:17" ht="11.25" customHeight="1">
      <c r="B22" s="107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1"/>
    </row>
    <row r="23" spans="2:17" ht="11.25">
      <c r="B23" s="107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1"/>
    </row>
    <row r="24" spans="2:17" ht="11.25">
      <c r="B24" s="107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1"/>
    </row>
    <row r="25" spans="2:17" ht="11.25">
      <c r="B25" s="107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</row>
    <row r="26" spans="2:17" ht="11.25">
      <c r="B26" s="107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1"/>
    </row>
    <row r="27" spans="2:17" ht="11.25">
      <c r="B27" s="107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1"/>
    </row>
    <row r="28" spans="2:17" ht="11.25">
      <c r="B28" s="10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1"/>
    </row>
    <row r="29" spans="1:17" s="117" customFormat="1" ht="21" customHeight="1">
      <c r="A29" s="112"/>
      <c r="B29" s="113"/>
      <c r="C29" s="118"/>
      <c r="D29" s="118"/>
      <c r="E29" s="118"/>
      <c r="F29" s="118"/>
      <c r="G29" s="118"/>
      <c r="H29" s="118"/>
      <c r="I29" s="114"/>
      <c r="J29" s="114"/>
      <c r="K29" s="114"/>
      <c r="L29" s="114"/>
      <c r="M29" s="114"/>
      <c r="N29" s="115"/>
      <c r="O29" s="115"/>
      <c r="P29" s="115"/>
      <c r="Q29" s="116"/>
    </row>
    <row r="30" spans="1:17" s="117" customFormat="1" ht="21" customHeight="1">
      <c r="A30" s="112"/>
      <c r="B30" s="113"/>
      <c r="C30" s="454" t="s">
        <v>268</v>
      </c>
      <c r="D30" s="454"/>
      <c r="E30" s="454"/>
      <c r="F30" s="454"/>
      <c r="G30" s="454"/>
      <c r="H30" s="454"/>
      <c r="I30" s="114"/>
      <c r="J30" s="114"/>
      <c r="K30" s="114"/>
      <c r="L30" s="114"/>
      <c r="M30" s="114"/>
      <c r="N30" s="115"/>
      <c r="O30" s="115"/>
      <c r="P30" s="115"/>
      <c r="Q30" s="116"/>
    </row>
    <row r="31" spans="1:17" s="117" customFormat="1" ht="29.25" customHeight="1">
      <c r="A31" s="112"/>
      <c r="B31" s="113"/>
      <c r="C31" s="449" t="s">
        <v>197</v>
      </c>
      <c r="D31" s="449"/>
      <c r="E31" s="455" t="s">
        <v>732</v>
      </c>
      <c r="F31" s="451"/>
      <c r="G31" s="451"/>
      <c r="H31" s="451"/>
      <c r="I31" s="451"/>
      <c r="J31" s="451"/>
      <c r="K31" s="451"/>
      <c r="L31" s="113"/>
      <c r="M31" s="114"/>
      <c r="N31" s="115"/>
      <c r="O31" s="115"/>
      <c r="P31" s="115"/>
      <c r="Q31" s="116"/>
    </row>
    <row r="32" spans="1:17" s="117" customFormat="1" ht="21" customHeight="1">
      <c r="A32" s="112"/>
      <c r="B32" s="113"/>
      <c r="C32" s="449" t="s">
        <v>198</v>
      </c>
      <c r="D32" s="449"/>
      <c r="E32" s="450" t="s">
        <v>774</v>
      </c>
      <c r="F32" s="451"/>
      <c r="G32" s="451"/>
      <c r="H32" s="451"/>
      <c r="I32" s="451"/>
      <c r="J32" s="451"/>
      <c r="K32" s="451"/>
      <c r="L32" s="113"/>
      <c r="M32" s="114"/>
      <c r="N32" s="115"/>
      <c r="O32" s="115"/>
      <c r="P32" s="115"/>
      <c r="Q32" s="116"/>
    </row>
    <row r="33" spans="1:17" s="117" customFormat="1" ht="21" customHeight="1">
      <c r="A33" s="112"/>
      <c r="B33" s="113"/>
      <c r="C33" s="449" t="s">
        <v>63</v>
      </c>
      <c r="D33" s="449"/>
      <c r="E33" s="452" t="s">
        <v>734</v>
      </c>
      <c r="F33" s="453"/>
      <c r="G33" s="453"/>
      <c r="H33" s="453"/>
      <c r="I33" s="453"/>
      <c r="J33" s="453"/>
      <c r="K33" s="453"/>
      <c r="L33" s="113"/>
      <c r="M33" s="114"/>
      <c r="N33" s="115"/>
      <c r="O33" s="115"/>
      <c r="P33" s="115"/>
      <c r="Q33" s="116"/>
    </row>
    <row r="34" spans="1:17" s="117" customFormat="1" ht="21" customHeight="1">
      <c r="A34" s="112"/>
      <c r="B34" s="113"/>
      <c r="C34" s="449" t="s">
        <v>199</v>
      </c>
      <c r="D34" s="449"/>
      <c r="E34" s="446"/>
      <c r="F34" s="447"/>
      <c r="G34" s="447"/>
      <c r="H34" s="447"/>
      <c r="I34" s="447"/>
      <c r="J34" s="447"/>
      <c r="K34" s="448"/>
      <c r="L34" s="113"/>
      <c r="M34" s="114"/>
      <c r="N34" s="115"/>
      <c r="O34" s="115"/>
      <c r="P34" s="115"/>
      <c r="Q34" s="116"/>
    </row>
    <row r="35" spans="1:17" s="117" customFormat="1" ht="21" customHeight="1">
      <c r="A35" s="112"/>
      <c r="B35" s="113"/>
      <c r="C35" s="449" t="s">
        <v>200</v>
      </c>
      <c r="D35" s="449"/>
      <c r="E35" s="447"/>
      <c r="F35" s="447"/>
      <c r="G35" s="447"/>
      <c r="H35" s="447"/>
      <c r="I35" s="447"/>
      <c r="J35" s="447"/>
      <c r="K35" s="447"/>
      <c r="L35" s="113"/>
      <c r="M35" s="114"/>
      <c r="N35" s="115"/>
      <c r="O35" s="115"/>
      <c r="P35" s="115"/>
      <c r="Q35" s="116"/>
    </row>
    <row r="36" spans="2:17" ht="21" customHeight="1"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</row>
  </sheetData>
  <sheetProtection password="FA9C" sheet="1" formatColumns="0" formatRows="0"/>
  <mergeCells count="15">
    <mergeCell ref="C30:H30"/>
    <mergeCell ref="C31:D31"/>
    <mergeCell ref="E31:K31"/>
    <mergeCell ref="P2:Q2"/>
    <mergeCell ref="C3:P3"/>
    <mergeCell ref="C5:H5"/>
    <mergeCell ref="C6:H6"/>
    <mergeCell ref="E34:K34"/>
    <mergeCell ref="C32:D32"/>
    <mergeCell ref="E32:K32"/>
    <mergeCell ref="C33:D33"/>
    <mergeCell ref="E33:K33"/>
    <mergeCell ref="C35:D35"/>
    <mergeCell ref="E35:K35"/>
    <mergeCell ref="C34:D34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305" t="s">
        <v>249</v>
      </c>
      <c r="B1" s="305" t="s">
        <v>250</v>
      </c>
    </row>
    <row r="2" spans="1:2" ht="11.25">
      <c r="A2" t="s">
        <v>222</v>
      </c>
      <c r="B2" t="s">
        <v>301</v>
      </c>
    </row>
    <row r="3" spans="1:2" ht="11.25">
      <c r="A3" t="s">
        <v>225</v>
      </c>
      <c r="B3" t="s">
        <v>258</v>
      </c>
    </row>
    <row r="4" spans="1:2" ht="11.25">
      <c r="A4" t="s">
        <v>297</v>
      </c>
      <c r="B4" t="s">
        <v>252</v>
      </c>
    </row>
    <row r="5" spans="1:2" ht="11.25">
      <c r="A5" t="s">
        <v>298</v>
      </c>
      <c r="B5" t="s">
        <v>253</v>
      </c>
    </row>
    <row r="6" spans="1:2" ht="11.25">
      <c r="A6" t="s">
        <v>299</v>
      </c>
      <c r="B6" t="s">
        <v>254</v>
      </c>
    </row>
    <row r="7" spans="1:2" ht="11.25">
      <c r="A7" t="s">
        <v>300</v>
      </c>
      <c r="B7" t="s">
        <v>255</v>
      </c>
    </row>
    <row r="8" spans="1:2" ht="11.25">
      <c r="A8" t="s">
        <v>492</v>
      </c>
      <c r="B8" t="s">
        <v>256</v>
      </c>
    </row>
    <row r="9" spans="1:2" ht="11.25">
      <c r="A9" t="s">
        <v>144</v>
      </c>
      <c r="B9" t="s">
        <v>257</v>
      </c>
    </row>
    <row r="10" spans="1:2" ht="11.25">
      <c r="A10" t="s">
        <v>228</v>
      </c>
      <c r="B10" t="s">
        <v>259</v>
      </c>
    </row>
    <row r="11" ht="11.25">
      <c r="B11" s="46" t="s">
        <v>260</v>
      </c>
    </row>
    <row r="12" ht="11.25">
      <c r="B12" s="46" t="s">
        <v>261</v>
      </c>
    </row>
    <row r="13" ht="11.25">
      <c r="B13" s="46" t="s">
        <v>262</v>
      </c>
    </row>
    <row r="14" ht="11.25">
      <c r="B14" s="46" t="s">
        <v>263</v>
      </c>
    </row>
    <row r="15" ht="11.25">
      <c r="B15" s="46" t="s">
        <v>264</v>
      </c>
    </row>
    <row r="16" ht="11.25">
      <c r="B16" s="46" t="s">
        <v>265</v>
      </c>
    </row>
    <row r="17" ht="11.25">
      <c r="B17" s="46" t="s">
        <v>266</v>
      </c>
    </row>
    <row r="18" ht="11.25">
      <c r="B18" s="46" t="s">
        <v>251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97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298" t="s">
        <v>510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9" s="75" customFormat="1" ht="15" customHeight="1">
      <c r="A4" s="74"/>
      <c r="B4" s="74"/>
      <c r="D4" s="206"/>
      <c r="E4" s="257"/>
      <c r="F4" s="310"/>
      <c r="G4" s="216" t="s">
        <v>36</v>
      </c>
      <c r="H4" s="293"/>
      <c r="I4" s="181"/>
    </row>
    <row r="7" spans="1:27" s="50" customFormat="1" ht="15" customHeight="1">
      <c r="A7" s="298" t="s">
        <v>511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93" customFormat="1" ht="15" customHeight="1">
      <c r="A9" s="92"/>
      <c r="B9" s="92"/>
      <c r="D9" s="187"/>
      <c r="E9" s="535"/>
      <c r="F9" s="537"/>
      <c r="G9" s="217" t="s">
        <v>488</v>
      </c>
      <c r="H9" s="214" t="s">
        <v>36</v>
      </c>
      <c r="I9" s="248"/>
      <c r="J9" s="226"/>
    </row>
    <row r="10" spans="1:10" s="93" customFormat="1" ht="15" customHeight="1">
      <c r="A10" s="92"/>
      <c r="B10" s="92"/>
      <c r="D10" s="187"/>
      <c r="E10" s="535"/>
      <c r="F10" s="537"/>
      <c r="G10" s="217" t="s">
        <v>524</v>
      </c>
      <c r="H10" s="271"/>
      <c r="I10" s="250"/>
      <c r="J10" s="290"/>
    </row>
    <row r="11" spans="1:10" s="93" customFormat="1" ht="15" customHeight="1">
      <c r="A11" s="92"/>
      <c r="B11" s="92"/>
      <c r="D11" s="187"/>
      <c r="E11" s="535"/>
      <c r="F11" s="537"/>
      <c r="G11" s="217" t="s">
        <v>523</v>
      </c>
      <c r="H11" s="214" t="s">
        <v>36</v>
      </c>
      <c r="I11" s="249">
        <f>IF(I10="",0,IF(I10=0,0,I9/I10))</f>
        <v>0</v>
      </c>
      <c r="J11" s="290"/>
    </row>
    <row r="12" spans="1:10" s="93" customFormat="1" ht="15" customHeight="1">
      <c r="A12" s="92"/>
      <c r="B12" s="92"/>
      <c r="D12" s="187"/>
      <c r="E12" s="535"/>
      <c r="F12" s="537"/>
      <c r="G12" s="217" t="s">
        <v>489</v>
      </c>
      <c r="H12" s="214" t="s">
        <v>447</v>
      </c>
      <c r="I12" s="274"/>
      <c r="J12" s="226"/>
    </row>
    <row r="14" spans="1:27" s="50" customFormat="1" ht="15" customHeight="1">
      <c r="A14" s="298" t="s">
        <v>512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0"/>
    </row>
    <row r="16" spans="1:8" s="46" customFormat="1" ht="15" customHeight="1">
      <c r="A16" s="299"/>
      <c r="D16" s="206"/>
      <c r="E16" s="281"/>
      <c r="F16" s="207"/>
      <c r="G16" s="282"/>
      <c r="H16" s="188"/>
    </row>
    <row r="19" spans="1:27" s="50" customFormat="1" ht="15" customHeight="1">
      <c r="A19" s="298" t="s">
        <v>549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0"/>
    </row>
    <row r="21" spans="1:10" s="46" customFormat="1" ht="15" customHeight="1">
      <c r="A21" s="299"/>
      <c r="D21" s="206"/>
      <c r="E21" s="281"/>
      <c r="F21" s="207"/>
      <c r="G21" s="312"/>
      <c r="H21" s="312"/>
      <c r="I21" s="282"/>
      <c r="J21" s="188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206</v>
      </c>
      <c r="B1" s="36" t="s">
        <v>202</v>
      </c>
      <c r="C1" s="36" t="s">
        <v>203</v>
      </c>
      <c r="D1" s="38" t="s">
        <v>38</v>
      </c>
      <c r="E1" s="38" t="s">
        <v>58</v>
      </c>
      <c r="F1" s="38" t="s">
        <v>60</v>
      </c>
      <c r="G1" s="38" t="s">
        <v>59</v>
      </c>
      <c r="H1" s="38" t="s">
        <v>385</v>
      </c>
      <c r="I1" s="38" t="s">
        <v>273</v>
      </c>
      <c r="J1" s="38" t="s">
        <v>540</v>
      </c>
      <c r="CN1" s="71" t="s">
        <v>27</v>
      </c>
    </row>
    <row r="2" spans="1:10" ht="34.5">
      <c r="A2" s="39" t="s">
        <v>30</v>
      </c>
      <c r="B2" s="306" t="s">
        <v>204</v>
      </c>
      <c r="C2" s="41">
        <v>2006</v>
      </c>
      <c r="D2" s="307" t="s">
        <v>36</v>
      </c>
      <c r="E2" s="53" t="s">
        <v>39</v>
      </c>
      <c r="F2" s="53" t="s">
        <v>40</v>
      </c>
      <c r="G2" s="53" t="s">
        <v>40</v>
      </c>
      <c r="H2" s="176" t="s">
        <v>548</v>
      </c>
      <c r="I2" s="284" t="s">
        <v>525</v>
      </c>
      <c r="J2" s="37" t="s">
        <v>532</v>
      </c>
    </row>
    <row r="3" spans="1:10" ht="12.75">
      <c r="A3" s="39" t="s">
        <v>31</v>
      </c>
      <c r="B3" s="306" t="s">
        <v>56</v>
      </c>
      <c r="C3" s="37">
        <v>2007</v>
      </c>
      <c r="D3" s="307" t="s">
        <v>37</v>
      </c>
      <c r="E3" s="53" t="s">
        <v>41</v>
      </c>
      <c r="F3" s="53" t="s">
        <v>42</v>
      </c>
      <c r="G3" s="53" t="s">
        <v>42</v>
      </c>
      <c r="H3" s="176" t="s">
        <v>303</v>
      </c>
      <c r="I3" s="284" t="s">
        <v>526</v>
      </c>
      <c r="J3" s="37" t="s">
        <v>533</v>
      </c>
    </row>
    <row r="4" spans="2:10" ht="34.5">
      <c r="B4" s="306" t="s">
        <v>57</v>
      </c>
      <c r="C4" s="41">
        <v>2008</v>
      </c>
      <c r="E4" s="53" t="s">
        <v>240</v>
      </c>
      <c r="F4" s="53" t="s">
        <v>43</v>
      </c>
      <c r="G4" s="53" t="s">
        <v>43</v>
      </c>
      <c r="H4" s="176" t="s">
        <v>304</v>
      </c>
      <c r="I4" s="284" t="s">
        <v>527</v>
      </c>
      <c r="J4" s="37" t="s">
        <v>534</v>
      </c>
    </row>
    <row r="5" spans="2:10" ht="12.75">
      <c r="B5" s="306" t="s">
        <v>193</v>
      </c>
      <c r="C5" s="37">
        <v>2009</v>
      </c>
      <c r="E5" s="53" t="s">
        <v>44</v>
      </c>
      <c r="F5" s="53" t="s">
        <v>45</v>
      </c>
      <c r="G5" s="53" t="s">
        <v>45</v>
      </c>
      <c r="H5" s="176" t="s">
        <v>305</v>
      </c>
      <c r="J5" s="37" t="s">
        <v>535</v>
      </c>
    </row>
    <row r="6" spans="2:10" ht="11.25">
      <c r="B6" s="40"/>
      <c r="C6" s="41">
        <v>2010</v>
      </c>
      <c r="E6" s="53" t="s">
        <v>241</v>
      </c>
      <c r="F6" s="53" t="s">
        <v>46</v>
      </c>
      <c r="G6" s="53" t="s">
        <v>46</v>
      </c>
      <c r="H6" s="176" t="s">
        <v>306</v>
      </c>
      <c r="J6" s="37" t="s">
        <v>528</v>
      </c>
    </row>
    <row r="7" spans="2:10" ht="11.25">
      <c r="B7" s="40"/>
      <c r="C7" s="41">
        <v>2011</v>
      </c>
      <c r="E7" s="53" t="s">
        <v>242</v>
      </c>
      <c r="F7" s="53" t="s">
        <v>47</v>
      </c>
      <c r="G7" s="53" t="s">
        <v>47</v>
      </c>
      <c r="H7" s="176" t="s">
        <v>307</v>
      </c>
      <c r="J7" s="37" t="s">
        <v>529</v>
      </c>
    </row>
    <row r="8" spans="2:10" ht="11.25">
      <c r="B8" s="40"/>
      <c r="C8" s="41">
        <v>2012</v>
      </c>
      <c r="E8" s="53" t="s">
        <v>243</v>
      </c>
      <c r="F8" s="53" t="s">
        <v>48</v>
      </c>
      <c r="G8" s="53" t="s">
        <v>48</v>
      </c>
      <c r="H8" s="176" t="s">
        <v>308</v>
      </c>
      <c r="J8" s="37" t="s">
        <v>530</v>
      </c>
    </row>
    <row r="9" spans="2:10" ht="11.25">
      <c r="B9" s="40"/>
      <c r="C9" s="41">
        <v>2013</v>
      </c>
      <c r="E9" s="53" t="s">
        <v>49</v>
      </c>
      <c r="F9" s="53" t="s">
        <v>50</v>
      </c>
      <c r="G9" s="53" t="s">
        <v>50</v>
      </c>
      <c r="H9" s="176" t="s">
        <v>309</v>
      </c>
      <c r="J9" s="37" t="s">
        <v>531</v>
      </c>
    </row>
    <row r="10" spans="2:10" ht="11.25">
      <c r="B10" s="40"/>
      <c r="C10" s="41">
        <v>2014</v>
      </c>
      <c r="E10" s="53" t="s">
        <v>51</v>
      </c>
      <c r="F10" s="53" t="s">
        <v>52</v>
      </c>
      <c r="G10" s="53" t="s">
        <v>52</v>
      </c>
      <c r="H10" s="176" t="s">
        <v>310</v>
      </c>
      <c r="J10" s="37" t="s">
        <v>536</v>
      </c>
    </row>
    <row r="11" spans="2:10" ht="11.25">
      <c r="B11" s="40"/>
      <c r="C11" s="41">
        <v>2015</v>
      </c>
      <c r="E11" s="53" t="s">
        <v>53</v>
      </c>
      <c r="F11" s="53">
        <v>10</v>
      </c>
      <c r="G11" s="53">
        <v>10</v>
      </c>
      <c r="H11" s="176" t="s">
        <v>311</v>
      </c>
      <c r="J11" s="37" t="s">
        <v>537</v>
      </c>
    </row>
    <row r="12" spans="2:10" ht="11.25">
      <c r="B12" s="40"/>
      <c r="C12" s="41"/>
      <c r="E12" s="53" t="s">
        <v>54</v>
      </c>
      <c r="F12" s="53">
        <v>11</v>
      </c>
      <c r="G12" s="53">
        <v>11</v>
      </c>
      <c r="H12" s="176" t="s">
        <v>312</v>
      </c>
      <c r="J12" s="37" t="s">
        <v>538</v>
      </c>
    </row>
    <row r="13" spans="2:10" ht="11.25">
      <c r="B13" s="40"/>
      <c r="C13" s="41"/>
      <c r="E13" s="53" t="s">
        <v>55</v>
      </c>
      <c r="F13" s="53">
        <v>12</v>
      </c>
      <c r="G13" s="53">
        <v>12</v>
      </c>
      <c r="H13" s="176" t="s">
        <v>313</v>
      </c>
      <c r="J13" s="37" t="s">
        <v>539</v>
      </c>
    </row>
    <row r="14" spans="2:8" ht="11.25">
      <c r="B14" s="40"/>
      <c r="C14" s="41"/>
      <c r="E14" s="53"/>
      <c r="F14" s="53"/>
      <c r="G14" s="53">
        <v>13</v>
      </c>
      <c r="H14" s="176" t="s">
        <v>314</v>
      </c>
    </row>
    <row r="15" spans="2:8" ht="11.25">
      <c r="B15" s="40"/>
      <c r="C15" s="41"/>
      <c r="E15" s="53"/>
      <c r="F15" s="53"/>
      <c r="G15" s="53">
        <v>14</v>
      </c>
      <c r="H15" s="176" t="s">
        <v>315</v>
      </c>
    </row>
    <row r="16" spans="2:8" ht="11.25">
      <c r="B16" s="40"/>
      <c r="C16" s="41"/>
      <c r="E16" s="53"/>
      <c r="F16" s="53"/>
      <c r="G16" s="53">
        <v>15</v>
      </c>
      <c r="H16" s="176" t="s">
        <v>316</v>
      </c>
    </row>
    <row r="17" spans="5:8" ht="11.25">
      <c r="E17" s="53"/>
      <c r="F17" s="53"/>
      <c r="G17" s="53">
        <v>16</v>
      </c>
      <c r="H17" s="176" t="s">
        <v>317</v>
      </c>
    </row>
    <row r="18" spans="5:8" ht="11.25">
      <c r="E18" s="53"/>
      <c r="F18" s="53"/>
      <c r="G18" s="53">
        <v>17</v>
      </c>
      <c r="H18" s="176" t="s">
        <v>318</v>
      </c>
    </row>
    <row r="19" spans="5:8" ht="11.25">
      <c r="E19" s="53"/>
      <c r="F19" s="53"/>
      <c r="G19" s="53">
        <v>18</v>
      </c>
      <c r="H19" s="176" t="s">
        <v>319</v>
      </c>
    </row>
    <row r="20" spans="5:8" ht="11.25">
      <c r="E20" s="53"/>
      <c r="F20" s="53"/>
      <c r="G20" s="53">
        <v>19</v>
      </c>
      <c r="H20" s="176" t="s">
        <v>320</v>
      </c>
    </row>
    <row r="21" spans="5:8" ht="11.25">
      <c r="E21" s="53"/>
      <c r="F21" s="53"/>
      <c r="G21" s="53">
        <v>20</v>
      </c>
      <c r="H21" s="176" t="s">
        <v>321</v>
      </c>
    </row>
    <row r="22" spans="5:8" ht="11.25">
      <c r="E22" s="53"/>
      <c r="F22" s="53"/>
      <c r="G22" s="53">
        <v>21</v>
      </c>
      <c r="H22" s="176" t="s">
        <v>322</v>
      </c>
    </row>
    <row r="23" spans="5:8" ht="11.25">
      <c r="E23" s="53"/>
      <c r="F23" s="53"/>
      <c r="G23" s="53">
        <v>22</v>
      </c>
      <c r="H23" s="176" t="s">
        <v>323</v>
      </c>
    </row>
    <row r="24" spans="1:8" ht="11.25">
      <c r="A24" s="37"/>
      <c r="E24" s="53"/>
      <c r="F24" s="53"/>
      <c r="G24" s="53">
        <v>23</v>
      </c>
      <c r="H24" s="176" t="s">
        <v>324</v>
      </c>
    </row>
    <row r="25" spans="5:8" ht="11.25">
      <c r="E25" s="53"/>
      <c r="F25" s="53"/>
      <c r="G25" s="53">
        <v>24</v>
      </c>
      <c r="H25" s="176" t="s">
        <v>325</v>
      </c>
    </row>
    <row r="26" spans="5:8" ht="11.25">
      <c r="E26" s="53"/>
      <c r="F26" s="53"/>
      <c r="G26" s="53">
        <v>25</v>
      </c>
      <c r="H26" s="176" t="s">
        <v>326</v>
      </c>
    </row>
    <row r="27" spans="5:8" ht="11.25">
      <c r="E27" s="53"/>
      <c r="F27" s="53"/>
      <c r="G27" s="53">
        <v>26</v>
      </c>
      <c r="H27" s="176" t="s">
        <v>327</v>
      </c>
    </row>
    <row r="28" spans="5:8" ht="11.25">
      <c r="E28" s="53"/>
      <c r="F28" s="53"/>
      <c r="G28" s="53">
        <v>27</v>
      </c>
      <c r="H28" s="176" t="s">
        <v>328</v>
      </c>
    </row>
    <row r="29" spans="5:8" ht="11.25">
      <c r="E29" s="53"/>
      <c r="F29" s="53"/>
      <c r="G29" s="53">
        <v>28</v>
      </c>
      <c r="H29" s="176" t="s">
        <v>329</v>
      </c>
    </row>
    <row r="30" spans="5:8" ht="11.25">
      <c r="E30" s="53"/>
      <c r="F30" s="53"/>
      <c r="G30" s="53">
        <v>29</v>
      </c>
      <c r="H30" s="176" t="s">
        <v>330</v>
      </c>
    </row>
    <row r="31" spans="5:8" ht="11.25">
      <c r="E31" s="53"/>
      <c r="F31" s="53"/>
      <c r="G31" s="53">
        <v>30</v>
      </c>
      <c r="H31" s="176" t="s">
        <v>331</v>
      </c>
    </row>
    <row r="32" spans="5:8" ht="11.25">
      <c r="E32" s="53"/>
      <c r="F32" s="53"/>
      <c r="G32" s="53">
        <v>31</v>
      </c>
      <c r="H32" s="176" t="s">
        <v>332</v>
      </c>
    </row>
    <row r="33" ht="11.25">
      <c r="H33" s="176" t="s">
        <v>333</v>
      </c>
    </row>
    <row r="34" ht="11.25">
      <c r="H34" s="176" t="s">
        <v>334</v>
      </c>
    </row>
    <row r="35" ht="11.25">
      <c r="H35" s="176" t="s">
        <v>335</v>
      </c>
    </row>
    <row r="36" ht="11.25">
      <c r="H36" s="176" t="s">
        <v>336</v>
      </c>
    </row>
    <row r="37" ht="11.25">
      <c r="H37" s="176" t="s">
        <v>337</v>
      </c>
    </row>
    <row r="38" ht="11.25">
      <c r="H38" s="176" t="s">
        <v>338</v>
      </c>
    </row>
    <row r="39" ht="11.25">
      <c r="H39" s="176" t="s">
        <v>339</v>
      </c>
    </row>
    <row r="40" ht="11.25">
      <c r="H40" s="176" t="s">
        <v>340</v>
      </c>
    </row>
    <row r="41" ht="11.25">
      <c r="H41" s="176" t="s">
        <v>341</v>
      </c>
    </row>
    <row r="42" ht="11.25">
      <c r="H42" s="176" t="s">
        <v>342</v>
      </c>
    </row>
    <row r="43" ht="11.25">
      <c r="H43" s="176" t="s">
        <v>343</v>
      </c>
    </row>
    <row r="44" ht="11.25">
      <c r="H44" s="176" t="s">
        <v>344</v>
      </c>
    </row>
    <row r="45" ht="11.25">
      <c r="H45" s="176" t="s">
        <v>345</v>
      </c>
    </row>
    <row r="46" ht="11.25">
      <c r="H46" s="176" t="s">
        <v>346</v>
      </c>
    </row>
    <row r="47" ht="11.25">
      <c r="H47" s="176" t="s">
        <v>347</v>
      </c>
    </row>
    <row r="48" ht="11.25">
      <c r="H48" s="176" t="s">
        <v>348</v>
      </c>
    </row>
    <row r="49" ht="11.25">
      <c r="H49" s="176" t="s">
        <v>349</v>
      </c>
    </row>
    <row r="50" ht="11.25">
      <c r="H50" s="176" t="s">
        <v>350</v>
      </c>
    </row>
    <row r="51" ht="11.25">
      <c r="H51" s="176" t="s">
        <v>351</v>
      </c>
    </row>
    <row r="52" ht="11.25">
      <c r="H52" s="176" t="s">
        <v>352</v>
      </c>
    </row>
    <row r="53" ht="11.25">
      <c r="H53" s="176" t="s">
        <v>353</v>
      </c>
    </row>
    <row r="54" ht="11.25">
      <c r="H54" s="176" t="s">
        <v>354</v>
      </c>
    </row>
    <row r="55" ht="11.25">
      <c r="H55" s="176" t="s">
        <v>355</v>
      </c>
    </row>
    <row r="56" ht="11.25">
      <c r="H56" s="176" t="s">
        <v>356</v>
      </c>
    </row>
    <row r="57" ht="11.25">
      <c r="H57" s="176" t="s">
        <v>357</v>
      </c>
    </row>
    <row r="58" ht="11.25">
      <c r="H58" s="176" t="s">
        <v>358</v>
      </c>
    </row>
    <row r="59" ht="11.25">
      <c r="H59" s="176" t="s">
        <v>359</v>
      </c>
    </row>
    <row r="60" ht="11.25">
      <c r="H60" s="176" t="s">
        <v>360</v>
      </c>
    </row>
    <row r="61" ht="11.25">
      <c r="H61" s="176" t="s">
        <v>361</v>
      </c>
    </row>
    <row r="62" ht="11.25">
      <c r="H62" s="176" t="s">
        <v>362</v>
      </c>
    </row>
    <row r="63" ht="11.25">
      <c r="H63" s="176" t="s">
        <v>363</v>
      </c>
    </row>
    <row r="64" ht="11.25">
      <c r="H64" s="176" t="s">
        <v>364</v>
      </c>
    </row>
    <row r="65" ht="11.25">
      <c r="H65" s="176" t="s">
        <v>365</v>
      </c>
    </row>
    <row r="66" ht="11.25">
      <c r="H66" s="176" t="s">
        <v>366</v>
      </c>
    </row>
    <row r="67" ht="11.25">
      <c r="H67" s="176" t="s">
        <v>367</v>
      </c>
    </row>
    <row r="68" ht="11.25">
      <c r="H68" s="176" t="s">
        <v>368</v>
      </c>
    </row>
    <row r="69" ht="11.25">
      <c r="H69" s="176" t="s">
        <v>369</v>
      </c>
    </row>
    <row r="70" ht="11.25">
      <c r="H70" s="176" t="s">
        <v>370</v>
      </c>
    </row>
    <row r="71" ht="11.25">
      <c r="H71" s="176" t="s">
        <v>371</v>
      </c>
    </row>
    <row r="72" ht="11.25">
      <c r="H72" s="176" t="s">
        <v>372</v>
      </c>
    </row>
    <row r="73" ht="11.25">
      <c r="H73" s="176" t="s">
        <v>373</v>
      </c>
    </row>
    <row r="74" ht="11.25">
      <c r="H74" s="176" t="s">
        <v>374</v>
      </c>
    </row>
    <row r="75" ht="11.25">
      <c r="H75" s="176" t="s">
        <v>375</v>
      </c>
    </row>
    <row r="76" ht="11.25">
      <c r="H76" s="176" t="s">
        <v>376</v>
      </c>
    </row>
    <row r="77" ht="11.25">
      <c r="H77" s="176" t="s">
        <v>377</v>
      </c>
    </row>
    <row r="78" ht="11.25">
      <c r="H78" s="176" t="s">
        <v>378</v>
      </c>
    </row>
    <row r="79" ht="11.25">
      <c r="H79" s="176" t="s">
        <v>26</v>
      </c>
    </row>
    <row r="80" ht="11.25">
      <c r="H80" s="176" t="s">
        <v>379</v>
      </c>
    </row>
    <row r="81" ht="11.25">
      <c r="H81" s="176" t="s">
        <v>380</v>
      </c>
    </row>
    <row r="82" ht="11.25">
      <c r="H82" s="176" t="s">
        <v>381</v>
      </c>
    </row>
    <row r="83" ht="11.25">
      <c r="H83" s="176" t="s">
        <v>382</v>
      </c>
    </row>
    <row r="84" ht="11.25">
      <c r="H84" s="176" t="s">
        <v>383</v>
      </c>
    </row>
    <row r="85" ht="11.25">
      <c r="H85" s="176" t="s">
        <v>384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188</v>
      </c>
      <c r="C1" s="49" t="s">
        <v>189</v>
      </c>
      <c r="D1" s="49" t="s">
        <v>2</v>
      </c>
      <c r="E1" s="49" t="s">
        <v>190</v>
      </c>
      <c r="F1" s="49" t="s">
        <v>191</v>
      </c>
      <c r="G1" s="49" t="s">
        <v>192</v>
      </c>
      <c r="H1" s="49" t="s">
        <v>3</v>
      </c>
    </row>
    <row r="2" spans="1:5" ht="11.25">
      <c r="A2" s="49">
        <v>2</v>
      </c>
      <c r="B2" s="49" t="s">
        <v>386</v>
      </c>
      <c r="C2" s="49" t="s">
        <v>388</v>
      </c>
      <c r="D2" s="49" t="s">
        <v>389</v>
      </c>
      <c r="E2" s="49" t="s">
        <v>387</v>
      </c>
    </row>
    <row r="3" spans="1:5" ht="11.25">
      <c r="A3" s="49">
        <v>22</v>
      </c>
      <c r="B3" s="49" t="s">
        <v>391</v>
      </c>
      <c r="C3" s="49" t="s">
        <v>392</v>
      </c>
      <c r="D3" s="49" t="s">
        <v>393</v>
      </c>
      <c r="E3" s="49" t="s">
        <v>394</v>
      </c>
    </row>
    <row r="4" spans="1:5" ht="11.25">
      <c r="A4" s="49">
        <v>61</v>
      </c>
      <c r="B4" s="49" t="s">
        <v>396</v>
      </c>
      <c r="C4" s="49" t="s">
        <v>397</v>
      </c>
      <c r="D4" s="49" t="s">
        <v>398</v>
      </c>
      <c r="E4" s="49" t="s">
        <v>390</v>
      </c>
    </row>
    <row r="5" spans="1:5" ht="11.25">
      <c r="A5" s="49">
        <v>63</v>
      </c>
      <c r="B5" s="49" t="s">
        <v>396</v>
      </c>
      <c r="C5" s="49" t="s">
        <v>399</v>
      </c>
      <c r="D5" s="49" t="s">
        <v>400</v>
      </c>
      <c r="E5" s="49" t="s">
        <v>390</v>
      </c>
    </row>
    <row r="6" spans="1:5" ht="11.25">
      <c r="A6" s="49">
        <v>95</v>
      </c>
      <c r="B6" s="49" t="s">
        <v>401</v>
      </c>
      <c r="C6" s="49" t="s">
        <v>402</v>
      </c>
      <c r="D6" s="49" t="s">
        <v>403</v>
      </c>
      <c r="E6" s="49" t="s">
        <v>404</v>
      </c>
    </row>
    <row r="7" spans="1:5" ht="11.25">
      <c r="A7" s="49">
        <v>107</v>
      </c>
      <c r="B7" s="49" t="s">
        <v>405</v>
      </c>
      <c r="C7" s="49" t="s">
        <v>407</v>
      </c>
      <c r="D7" s="49" t="s">
        <v>408</v>
      </c>
      <c r="E7" s="49" t="s">
        <v>406</v>
      </c>
    </row>
    <row r="8" spans="1:5" ht="11.25">
      <c r="A8" s="49">
        <v>128</v>
      </c>
      <c r="B8" s="49" t="s">
        <v>409</v>
      </c>
      <c r="C8" s="49" t="s">
        <v>411</v>
      </c>
      <c r="D8" s="49" t="s">
        <v>412</v>
      </c>
      <c r="E8" s="49" t="s">
        <v>410</v>
      </c>
    </row>
    <row r="9" spans="1:5" ht="11.25">
      <c r="A9" s="49">
        <v>132</v>
      </c>
      <c r="B9" s="49" t="s">
        <v>409</v>
      </c>
      <c r="C9" s="49" t="s">
        <v>413</v>
      </c>
      <c r="D9" s="49" t="s">
        <v>414</v>
      </c>
      <c r="E9" s="49" t="s">
        <v>410</v>
      </c>
    </row>
    <row r="10" spans="1:5" ht="11.25">
      <c r="A10" s="49">
        <v>166</v>
      </c>
      <c r="B10" s="49" t="s">
        <v>32</v>
      </c>
      <c r="C10" s="49" t="s">
        <v>416</v>
      </c>
      <c r="D10" s="49" t="s">
        <v>417</v>
      </c>
      <c r="E10" s="49" t="s">
        <v>415</v>
      </c>
    </row>
    <row r="11" spans="1:5" ht="11.25">
      <c r="A11" s="49">
        <v>179</v>
      </c>
      <c r="B11" s="49" t="s">
        <v>418</v>
      </c>
      <c r="C11" s="49" t="s">
        <v>419</v>
      </c>
      <c r="D11" s="49" t="s">
        <v>420</v>
      </c>
      <c r="E11" s="49" t="s">
        <v>395</v>
      </c>
    </row>
    <row r="12" spans="1:5" ht="11.25">
      <c r="A12" s="49">
        <v>180</v>
      </c>
      <c r="B12" s="49" t="s">
        <v>418</v>
      </c>
      <c r="C12" s="49" t="s">
        <v>421</v>
      </c>
      <c r="D12" s="49" t="s">
        <v>422</v>
      </c>
      <c r="E12" s="49" t="s">
        <v>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188</v>
      </c>
      <c r="C1" s="48" t="s">
        <v>189</v>
      </c>
      <c r="D1" s="48" t="s">
        <v>2</v>
      </c>
      <c r="E1" s="48" t="s">
        <v>190</v>
      </c>
      <c r="F1" s="48" t="s">
        <v>191</v>
      </c>
      <c r="G1" s="48" t="s">
        <v>192</v>
      </c>
      <c r="H1" s="48" t="s">
        <v>3</v>
      </c>
    </row>
    <row r="2" spans="1:8" ht="11.25">
      <c r="A2" s="48">
        <v>1</v>
      </c>
      <c r="B2" s="48" t="s">
        <v>550</v>
      </c>
      <c r="C2" s="48" t="s">
        <v>550</v>
      </c>
      <c r="D2" s="48" t="s">
        <v>551</v>
      </c>
      <c r="E2" s="48" t="s">
        <v>552</v>
      </c>
      <c r="F2" s="48" t="s">
        <v>553</v>
      </c>
      <c r="G2" s="48" t="s">
        <v>554</v>
      </c>
      <c r="H2" s="48" t="s">
        <v>526</v>
      </c>
    </row>
    <row r="3" spans="1:8" ht="11.25">
      <c r="A3" s="48">
        <v>2</v>
      </c>
      <c r="B3" s="48" t="s">
        <v>550</v>
      </c>
      <c r="C3" s="48" t="s">
        <v>550</v>
      </c>
      <c r="D3" s="48" t="s">
        <v>551</v>
      </c>
      <c r="E3" s="48" t="s">
        <v>555</v>
      </c>
      <c r="F3" s="48" t="s">
        <v>556</v>
      </c>
      <c r="G3" s="48" t="s">
        <v>554</v>
      </c>
      <c r="H3" s="48" t="s">
        <v>525</v>
      </c>
    </row>
    <row r="4" spans="1:8" ht="11.25">
      <c r="A4" s="48">
        <v>3</v>
      </c>
      <c r="B4" s="48" t="s">
        <v>557</v>
      </c>
      <c r="C4" s="48" t="s">
        <v>557</v>
      </c>
      <c r="D4" s="48" t="s">
        <v>558</v>
      </c>
      <c r="E4" s="48" t="s">
        <v>559</v>
      </c>
      <c r="F4" s="48" t="s">
        <v>560</v>
      </c>
      <c r="G4" s="48" t="s">
        <v>561</v>
      </c>
      <c r="H4" s="48" t="s">
        <v>525</v>
      </c>
    </row>
    <row r="5" spans="1:8" ht="11.25">
      <c r="A5" s="48">
        <v>4</v>
      </c>
      <c r="B5" s="48" t="s">
        <v>557</v>
      </c>
      <c r="C5" s="48" t="s">
        <v>557</v>
      </c>
      <c r="D5" s="48" t="s">
        <v>558</v>
      </c>
      <c r="E5" s="48" t="s">
        <v>562</v>
      </c>
      <c r="F5" s="48" t="s">
        <v>563</v>
      </c>
      <c r="G5" s="48" t="s">
        <v>564</v>
      </c>
      <c r="H5" s="48" t="s">
        <v>525</v>
      </c>
    </row>
    <row r="6" spans="1:8" ht="11.25">
      <c r="A6" s="48">
        <v>5</v>
      </c>
      <c r="B6" s="48" t="s">
        <v>565</v>
      </c>
      <c r="C6" s="48" t="s">
        <v>565</v>
      </c>
      <c r="D6" s="48" t="s">
        <v>566</v>
      </c>
      <c r="E6" s="48" t="s">
        <v>567</v>
      </c>
      <c r="F6" s="48" t="s">
        <v>568</v>
      </c>
      <c r="G6" s="48" t="s">
        <v>569</v>
      </c>
      <c r="H6" s="48" t="s">
        <v>525</v>
      </c>
    </row>
    <row r="7" spans="1:8" ht="11.25">
      <c r="A7" s="48">
        <v>6</v>
      </c>
      <c r="B7" s="48" t="s">
        <v>570</v>
      </c>
      <c r="C7" s="48" t="s">
        <v>570</v>
      </c>
      <c r="D7" s="48" t="s">
        <v>571</v>
      </c>
      <c r="E7" s="48" t="s">
        <v>572</v>
      </c>
      <c r="F7" s="48" t="s">
        <v>573</v>
      </c>
      <c r="G7" s="48" t="s">
        <v>574</v>
      </c>
      <c r="H7" s="48" t="s">
        <v>527</v>
      </c>
    </row>
    <row r="8" spans="1:8" ht="11.25">
      <c r="A8" s="48">
        <v>7</v>
      </c>
      <c r="B8" s="48" t="s">
        <v>575</v>
      </c>
      <c r="C8" s="48" t="s">
        <v>575</v>
      </c>
      <c r="D8" s="48" t="s">
        <v>576</v>
      </c>
      <c r="E8" s="48" t="s">
        <v>577</v>
      </c>
      <c r="F8" s="48" t="s">
        <v>578</v>
      </c>
      <c r="G8" s="48" t="s">
        <v>579</v>
      </c>
      <c r="H8" s="48" t="s">
        <v>525</v>
      </c>
    </row>
    <row r="9" spans="1:8" ht="11.25">
      <c r="A9" s="48">
        <v>8</v>
      </c>
      <c r="B9" s="48" t="s">
        <v>575</v>
      </c>
      <c r="C9" s="48" t="s">
        <v>575</v>
      </c>
      <c r="D9" s="48" t="s">
        <v>576</v>
      </c>
      <c r="E9" s="48" t="s">
        <v>580</v>
      </c>
      <c r="F9" s="48" t="s">
        <v>581</v>
      </c>
      <c r="G9" s="48" t="s">
        <v>579</v>
      </c>
      <c r="H9" s="48" t="s">
        <v>525</v>
      </c>
    </row>
    <row r="10" spans="1:8" ht="11.25">
      <c r="A10" s="48">
        <v>9</v>
      </c>
      <c r="B10" s="48" t="s">
        <v>575</v>
      </c>
      <c r="C10" s="48" t="s">
        <v>575</v>
      </c>
      <c r="D10" s="48" t="s">
        <v>576</v>
      </c>
      <c r="E10" s="48" t="s">
        <v>582</v>
      </c>
      <c r="F10" s="48" t="s">
        <v>583</v>
      </c>
      <c r="G10" s="48" t="s">
        <v>579</v>
      </c>
      <c r="H10" s="48" t="s">
        <v>527</v>
      </c>
    </row>
    <row r="11" spans="1:8" ht="11.25">
      <c r="A11" s="48">
        <v>10</v>
      </c>
      <c r="B11" s="48" t="s">
        <v>584</v>
      </c>
      <c r="C11" s="48" t="s">
        <v>584</v>
      </c>
      <c r="D11" s="48" t="s">
        <v>585</v>
      </c>
      <c r="E11" s="48" t="s">
        <v>586</v>
      </c>
      <c r="F11" s="48" t="s">
        <v>587</v>
      </c>
      <c r="G11" s="48" t="s">
        <v>588</v>
      </c>
      <c r="H11" s="48" t="s">
        <v>527</v>
      </c>
    </row>
    <row r="12" spans="1:8" ht="11.25">
      <c r="A12" s="48">
        <v>11</v>
      </c>
      <c r="B12" s="48" t="s">
        <v>589</v>
      </c>
      <c r="C12" s="48" t="s">
        <v>589</v>
      </c>
      <c r="D12" s="48" t="s">
        <v>590</v>
      </c>
      <c r="E12" s="48" t="s">
        <v>591</v>
      </c>
      <c r="F12" s="48" t="s">
        <v>134</v>
      </c>
      <c r="G12" s="48" t="s">
        <v>592</v>
      </c>
      <c r="H12" s="48" t="s">
        <v>527</v>
      </c>
    </row>
    <row r="13" spans="1:8" ht="11.25">
      <c r="A13" s="48">
        <v>12</v>
      </c>
      <c r="B13" s="48" t="s">
        <v>593</v>
      </c>
      <c r="C13" s="48" t="s">
        <v>595</v>
      </c>
      <c r="D13" s="48" t="s">
        <v>594</v>
      </c>
      <c r="E13" s="48" t="s">
        <v>596</v>
      </c>
      <c r="F13" s="48" t="s">
        <v>597</v>
      </c>
      <c r="G13" s="48" t="s">
        <v>561</v>
      </c>
      <c r="H13" s="48" t="s">
        <v>527</v>
      </c>
    </row>
    <row r="14" spans="1:8" ht="11.25">
      <c r="A14" s="48">
        <v>13</v>
      </c>
      <c r="B14" s="48" t="s">
        <v>593</v>
      </c>
      <c r="C14" s="48" t="s">
        <v>595</v>
      </c>
      <c r="D14" s="48" t="s">
        <v>594</v>
      </c>
      <c r="E14" s="48" t="s">
        <v>598</v>
      </c>
      <c r="F14" s="48" t="s">
        <v>599</v>
      </c>
      <c r="G14" s="48" t="s">
        <v>600</v>
      </c>
      <c r="H14" s="48" t="s">
        <v>525</v>
      </c>
    </row>
    <row r="15" spans="1:8" ht="11.25">
      <c r="A15" s="48">
        <v>14</v>
      </c>
      <c r="B15" s="48" t="s">
        <v>593</v>
      </c>
      <c r="C15" s="48" t="s">
        <v>595</v>
      </c>
      <c r="D15" s="48" t="s">
        <v>594</v>
      </c>
      <c r="E15" s="48" t="s">
        <v>555</v>
      </c>
      <c r="F15" s="48" t="s">
        <v>601</v>
      </c>
      <c r="G15" s="48" t="s">
        <v>600</v>
      </c>
      <c r="H15" s="48" t="s">
        <v>525</v>
      </c>
    </row>
    <row r="16" spans="1:8" ht="11.25">
      <c r="A16" s="48">
        <v>15</v>
      </c>
      <c r="B16" s="48" t="s">
        <v>593</v>
      </c>
      <c r="C16" s="48" t="s">
        <v>595</v>
      </c>
      <c r="D16" s="48" t="s">
        <v>594</v>
      </c>
      <c r="E16" s="48" t="s">
        <v>602</v>
      </c>
      <c r="F16" s="48" t="s">
        <v>603</v>
      </c>
      <c r="G16" s="48" t="s">
        <v>561</v>
      </c>
      <c r="H16" s="48" t="s">
        <v>527</v>
      </c>
    </row>
    <row r="17" spans="1:8" ht="11.25">
      <c r="A17" s="48">
        <v>16</v>
      </c>
      <c r="B17" s="48" t="s">
        <v>593</v>
      </c>
      <c r="C17" s="48" t="s">
        <v>595</v>
      </c>
      <c r="D17" s="48" t="s">
        <v>594</v>
      </c>
      <c r="E17" s="48" t="s">
        <v>604</v>
      </c>
      <c r="F17" s="48" t="s">
        <v>605</v>
      </c>
      <c r="G17" s="48" t="s">
        <v>561</v>
      </c>
      <c r="H17" s="48" t="s">
        <v>527</v>
      </c>
    </row>
    <row r="18" spans="1:8" ht="11.25">
      <c r="A18" s="48">
        <v>17</v>
      </c>
      <c r="B18" s="48" t="s">
        <v>606</v>
      </c>
      <c r="C18" s="48" t="s">
        <v>606</v>
      </c>
      <c r="D18" s="48" t="s">
        <v>607</v>
      </c>
      <c r="E18" s="48" t="s">
        <v>608</v>
      </c>
      <c r="F18" s="48" t="s">
        <v>609</v>
      </c>
      <c r="G18" s="48" t="s">
        <v>610</v>
      </c>
      <c r="H18" s="48" t="s">
        <v>525</v>
      </c>
    </row>
    <row r="19" spans="1:8" ht="11.25">
      <c r="A19" s="48">
        <v>18</v>
      </c>
      <c r="B19" s="48" t="s">
        <v>611</v>
      </c>
      <c r="C19" s="48" t="s">
        <v>611</v>
      </c>
      <c r="D19" s="48" t="s">
        <v>612</v>
      </c>
      <c r="E19" s="48" t="s">
        <v>572</v>
      </c>
      <c r="F19" s="48" t="s">
        <v>613</v>
      </c>
      <c r="G19" s="48" t="s">
        <v>614</v>
      </c>
      <c r="H19" s="48" t="s">
        <v>527</v>
      </c>
    </row>
    <row r="20" spans="1:8" ht="11.25">
      <c r="A20" s="48">
        <v>19</v>
      </c>
      <c r="B20" s="48" t="s">
        <v>611</v>
      </c>
      <c r="C20" s="48" t="s">
        <v>611</v>
      </c>
      <c r="D20" s="48" t="s">
        <v>615</v>
      </c>
      <c r="E20" s="48" t="s">
        <v>616</v>
      </c>
      <c r="F20" s="48" t="s">
        <v>617</v>
      </c>
      <c r="G20" s="48" t="s">
        <v>618</v>
      </c>
      <c r="H20" s="48" t="s">
        <v>526</v>
      </c>
    </row>
    <row r="21" spans="1:8" ht="11.25">
      <c r="A21" s="48">
        <v>20</v>
      </c>
      <c r="B21" s="48" t="s">
        <v>619</v>
      </c>
      <c r="C21" s="48" t="s">
        <v>619</v>
      </c>
      <c r="D21" s="48" t="s">
        <v>620</v>
      </c>
      <c r="E21" s="48" t="s">
        <v>621</v>
      </c>
      <c r="F21" s="48" t="s">
        <v>622</v>
      </c>
      <c r="G21" s="48" t="s">
        <v>623</v>
      </c>
      <c r="H21" s="48" t="s">
        <v>527</v>
      </c>
    </row>
    <row r="22" spans="1:8" ht="11.25">
      <c r="A22" s="48">
        <v>21</v>
      </c>
      <c r="B22" s="48" t="s">
        <v>624</v>
      </c>
      <c r="C22" s="48" t="s">
        <v>624</v>
      </c>
      <c r="D22" s="48" t="s">
        <v>625</v>
      </c>
      <c r="E22" s="48" t="s">
        <v>626</v>
      </c>
      <c r="F22" s="48" t="s">
        <v>627</v>
      </c>
      <c r="G22" s="48" t="s">
        <v>628</v>
      </c>
      <c r="H22" s="48" t="s">
        <v>525</v>
      </c>
    </row>
    <row r="23" spans="1:8" ht="11.25">
      <c r="A23" s="48">
        <v>22</v>
      </c>
      <c r="B23" s="48" t="s">
        <v>624</v>
      </c>
      <c r="C23" s="48" t="s">
        <v>624</v>
      </c>
      <c r="D23" s="48" t="s">
        <v>625</v>
      </c>
      <c r="E23" s="48" t="s">
        <v>629</v>
      </c>
      <c r="F23" s="48" t="s">
        <v>630</v>
      </c>
      <c r="G23" s="48" t="s">
        <v>628</v>
      </c>
      <c r="H23" s="48" t="s">
        <v>527</v>
      </c>
    </row>
    <row r="24" spans="1:8" ht="11.25">
      <c r="A24" s="48">
        <v>23</v>
      </c>
      <c r="B24" s="48" t="s">
        <v>631</v>
      </c>
      <c r="C24" s="48" t="s">
        <v>631</v>
      </c>
      <c r="D24" s="48" t="s">
        <v>632</v>
      </c>
      <c r="E24" s="48" t="s">
        <v>633</v>
      </c>
      <c r="F24" s="48" t="s">
        <v>634</v>
      </c>
      <c r="G24" s="48" t="s">
        <v>635</v>
      </c>
      <c r="H24" s="48" t="s">
        <v>525</v>
      </c>
    </row>
    <row r="25" spans="1:8" ht="11.25">
      <c r="A25" s="48">
        <v>24</v>
      </c>
      <c r="B25" s="48" t="s">
        <v>636</v>
      </c>
      <c r="C25" s="48" t="s">
        <v>636</v>
      </c>
      <c r="D25" s="48" t="s">
        <v>637</v>
      </c>
      <c r="E25" s="48" t="s">
        <v>638</v>
      </c>
      <c r="F25" s="48" t="s">
        <v>639</v>
      </c>
      <c r="G25" s="48" t="s">
        <v>640</v>
      </c>
      <c r="H25" s="48" t="s">
        <v>525</v>
      </c>
    </row>
    <row r="26" spans="1:8" ht="11.25">
      <c r="A26" s="48">
        <v>25</v>
      </c>
      <c r="B26" s="48" t="s">
        <v>641</v>
      </c>
      <c r="C26" s="48" t="s">
        <v>641</v>
      </c>
      <c r="D26" s="48" t="s">
        <v>642</v>
      </c>
      <c r="E26" s="48" t="s">
        <v>643</v>
      </c>
      <c r="F26" s="48" t="s">
        <v>644</v>
      </c>
      <c r="G26" s="48" t="s">
        <v>645</v>
      </c>
      <c r="H26" s="48" t="s">
        <v>525</v>
      </c>
    </row>
    <row r="27" spans="1:8" ht="11.25">
      <c r="A27" s="48">
        <v>26</v>
      </c>
      <c r="B27" s="48" t="s">
        <v>646</v>
      </c>
      <c r="C27" s="48" t="s">
        <v>646</v>
      </c>
      <c r="D27" s="48" t="s">
        <v>647</v>
      </c>
      <c r="E27" s="48" t="s">
        <v>648</v>
      </c>
      <c r="F27" s="48" t="s">
        <v>649</v>
      </c>
      <c r="G27" s="48" t="s">
        <v>650</v>
      </c>
      <c r="H27" s="48" t="s">
        <v>527</v>
      </c>
    </row>
    <row r="28" spans="1:8" ht="11.25">
      <c r="A28" s="48">
        <v>27</v>
      </c>
      <c r="B28" s="48" t="s">
        <v>651</v>
      </c>
      <c r="C28" s="48" t="s">
        <v>651</v>
      </c>
      <c r="D28" s="48" t="s">
        <v>652</v>
      </c>
      <c r="E28" s="48" t="s">
        <v>653</v>
      </c>
      <c r="F28" s="48" t="s">
        <v>654</v>
      </c>
      <c r="G28" s="48" t="s">
        <v>655</v>
      </c>
      <c r="H28" s="48" t="s">
        <v>527</v>
      </c>
    </row>
    <row r="29" spans="1:8" ht="11.25">
      <c r="A29" s="48">
        <v>28</v>
      </c>
      <c r="B29" s="48" t="s">
        <v>651</v>
      </c>
      <c r="C29" s="48" t="s">
        <v>651</v>
      </c>
      <c r="D29" s="48" t="s">
        <v>652</v>
      </c>
      <c r="E29" s="48" t="s">
        <v>656</v>
      </c>
      <c r="F29" s="48" t="s">
        <v>657</v>
      </c>
      <c r="G29" s="48" t="s">
        <v>655</v>
      </c>
      <c r="H29" s="48" t="s">
        <v>527</v>
      </c>
    </row>
    <row r="30" spans="1:8" ht="11.25">
      <c r="A30" s="48">
        <v>29</v>
      </c>
      <c r="B30" s="48" t="s">
        <v>658</v>
      </c>
      <c r="C30" s="48" t="s">
        <v>658</v>
      </c>
      <c r="D30" s="48" t="s">
        <v>659</v>
      </c>
      <c r="E30" s="48" t="s">
        <v>660</v>
      </c>
      <c r="F30" s="48" t="s">
        <v>661</v>
      </c>
      <c r="G30" s="48" t="s">
        <v>662</v>
      </c>
      <c r="H30" s="48" t="s">
        <v>527</v>
      </c>
    </row>
    <row r="31" spans="1:8" ht="11.25">
      <c r="A31" s="48">
        <v>30</v>
      </c>
      <c r="B31" s="48" t="s">
        <v>658</v>
      </c>
      <c r="C31" s="48" t="s">
        <v>658</v>
      </c>
      <c r="D31" s="48" t="s">
        <v>659</v>
      </c>
      <c r="E31" s="48" t="s">
        <v>663</v>
      </c>
      <c r="F31" s="48" t="s">
        <v>664</v>
      </c>
      <c r="G31" s="48" t="s">
        <v>662</v>
      </c>
      <c r="H31" s="48" t="s">
        <v>525</v>
      </c>
    </row>
    <row r="32" spans="1:8" ht="11.25">
      <c r="A32" s="48">
        <v>31</v>
      </c>
      <c r="B32" s="48" t="s">
        <v>665</v>
      </c>
      <c r="C32" s="48" t="s">
        <v>665</v>
      </c>
      <c r="D32" s="48" t="s">
        <v>666</v>
      </c>
      <c r="E32" s="48" t="s">
        <v>667</v>
      </c>
      <c r="F32" s="48" t="s">
        <v>668</v>
      </c>
      <c r="G32" s="48" t="s">
        <v>669</v>
      </c>
      <c r="H32" s="48" t="s">
        <v>525</v>
      </c>
    </row>
    <row r="33" spans="1:8" ht="11.25">
      <c r="A33" s="48">
        <v>32</v>
      </c>
      <c r="B33" s="48" t="s">
        <v>670</v>
      </c>
      <c r="C33" s="48" t="s">
        <v>670</v>
      </c>
      <c r="D33" s="48" t="s">
        <v>671</v>
      </c>
      <c r="E33" s="48" t="s">
        <v>672</v>
      </c>
      <c r="F33" s="48" t="s">
        <v>673</v>
      </c>
      <c r="G33" s="48" t="s">
        <v>674</v>
      </c>
      <c r="H33" s="48" t="s">
        <v>526</v>
      </c>
    </row>
    <row r="34" spans="1:8" ht="11.25">
      <c r="A34" s="48">
        <v>33</v>
      </c>
      <c r="B34" s="48" t="s">
        <v>670</v>
      </c>
      <c r="C34" s="48" t="s">
        <v>670</v>
      </c>
      <c r="D34" s="48" t="s">
        <v>671</v>
      </c>
      <c r="E34" s="48" t="s">
        <v>541</v>
      </c>
      <c r="F34" s="48" t="s">
        <v>675</v>
      </c>
      <c r="G34" s="48" t="s">
        <v>674</v>
      </c>
      <c r="H34" s="48" t="s">
        <v>527</v>
      </c>
    </row>
    <row r="35" spans="1:8" ht="11.25">
      <c r="A35" s="48">
        <v>34</v>
      </c>
      <c r="B35" s="48" t="s">
        <v>670</v>
      </c>
      <c r="C35" s="48" t="s">
        <v>670</v>
      </c>
      <c r="D35" s="48" t="s">
        <v>671</v>
      </c>
      <c r="E35" s="48" t="s">
        <v>676</v>
      </c>
      <c r="F35" s="48" t="s">
        <v>677</v>
      </c>
      <c r="G35" s="48" t="s">
        <v>674</v>
      </c>
      <c r="H35" s="48" t="s">
        <v>526</v>
      </c>
    </row>
    <row r="36" spans="1:8" ht="11.25">
      <c r="A36" s="48">
        <v>35</v>
      </c>
      <c r="B36" s="48" t="s">
        <v>670</v>
      </c>
      <c r="C36" s="48" t="s">
        <v>670</v>
      </c>
      <c r="D36" s="48" t="s">
        <v>671</v>
      </c>
      <c r="E36" s="48" t="s">
        <v>678</v>
      </c>
      <c r="F36" s="48" t="s">
        <v>679</v>
      </c>
      <c r="G36" s="48" t="s">
        <v>674</v>
      </c>
      <c r="H36" s="48" t="s">
        <v>526</v>
      </c>
    </row>
    <row r="37" spans="1:8" ht="11.25">
      <c r="A37" s="48">
        <v>36</v>
      </c>
      <c r="B37" s="48" t="s">
        <v>670</v>
      </c>
      <c r="C37" s="48" t="s">
        <v>670</v>
      </c>
      <c r="D37" s="48" t="s">
        <v>671</v>
      </c>
      <c r="E37" s="48" t="s">
        <v>680</v>
      </c>
      <c r="F37" s="48" t="s">
        <v>679</v>
      </c>
      <c r="G37" s="48" t="s">
        <v>618</v>
      </c>
      <c r="H37" s="48" t="s">
        <v>525</v>
      </c>
    </row>
    <row r="38" spans="1:8" ht="11.25">
      <c r="A38" s="48">
        <v>37</v>
      </c>
      <c r="B38" s="48" t="s">
        <v>670</v>
      </c>
      <c r="C38" s="48" t="s">
        <v>670</v>
      </c>
      <c r="D38" s="48" t="s">
        <v>671</v>
      </c>
      <c r="E38" s="48" t="s">
        <v>681</v>
      </c>
      <c r="F38" s="48" t="s">
        <v>682</v>
      </c>
      <c r="G38" s="48" t="s">
        <v>618</v>
      </c>
      <c r="H38" s="48" t="s">
        <v>526</v>
      </c>
    </row>
    <row r="39" spans="1:8" ht="11.25">
      <c r="A39" s="48">
        <v>38</v>
      </c>
      <c r="B39" s="48" t="s">
        <v>670</v>
      </c>
      <c r="C39" s="48" t="s">
        <v>670</v>
      </c>
      <c r="D39" s="48" t="s">
        <v>671</v>
      </c>
      <c r="E39" s="48" t="s">
        <v>683</v>
      </c>
      <c r="F39" s="48" t="s">
        <v>684</v>
      </c>
      <c r="G39" s="48" t="s">
        <v>674</v>
      </c>
      <c r="H39" s="48" t="s">
        <v>526</v>
      </c>
    </row>
    <row r="40" spans="1:8" ht="11.25">
      <c r="A40" s="48">
        <v>39</v>
      </c>
      <c r="B40" s="48" t="s">
        <v>670</v>
      </c>
      <c r="C40" s="48" t="s">
        <v>670</v>
      </c>
      <c r="D40" s="48" t="s">
        <v>671</v>
      </c>
      <c r="E40" s="48" t="s">
        <v>685</v>
      </c>
      <c r="F40" s="48" t="s">
        <v>686</v>
      </c>
      <c r="G40" s="48" t="s">
        <v>674</v>
      </c>
      <c r="H40" s="48" t="s">
        <v>527</v>
      </c>
    </row>
    <row r="41" spans="1:8" ht="11.25">
      <c r="A41" s="48">
        <v>40</v>
      </c>
      <c r="B41" s="48" t="s">
        <v>670</v>
      </c>
      <c r="C41" s="48" t="s">
        <v>670</v>
      </c>
      <c r="D41" s="48" t="s">
        <v>671</v>
      </c>
      <c r="E41" s="48" t="s">
        <v>687</v>
      </c>
      <c r="F41" s="48" t="s">
        <v>688</v>
      </c>
      <c r="G41" s="48" t="s">
        <v>674</v>
      </c>
      <c r="H41" s="48" t="s">
        <v>527</v>
      </c>
    </row>
    <row r="42" spans="1:8" ht="11.25">
      <c r="A42" s="48">
        <v>41</v>
      </c>
      <c r="B42" s="48" t="s">
        <v>689</v>
      </c>
      <c r="C42" s="48" t="s">
        <v>689</v>
      </c>
      <c r="D42" s="48" t="s">
        <v>690</v>
      </c>
      <c r="E42" s="48" t="s">
        <v>691</v>
      </c>
      <c r="F42" s="48" t="s">
        <v>692</v>
      </c>
      <c r="G42" s="48" t="s">
        <v>693</v>
      </c>
      <c r="H42" s="48" t="s">
        <v>525</v>
      </c>
    </row>
    <row r="43" spans="1:8" ht="11.25">
      <c r="A43" s="48">
        <v>42</v>
      </c>
      <c r="B43" s="48" t="s">
        <v>694</v>
      </c>
      <c r="C43" s="48" t="s">
        <v>694</v>
      </c>
      <c r="D43" s="48" t="s">
        <v>695</v>
      </c>
      <c r="E43" s="48" t="s">
        <v>696</v>
      </c>
      <c r="F43" s="48" t="s">
        <v>697</v>
      </c>
      <c r="G43" s="48" t="s">
        <v>698</v>
      </c>
      <c r="H43" s="48" t="s">
        <v>525</v>
      </c>
    </row>
    <row r="44" spans="1:8" ht="11.25">
      <c r="A44" s="48">
        <v>43</v>
      </c>
      <c r="B44" s="48" t="s">
        <v>694</v>
      </c>
      <c r="C44" s="48" t="s">
        <v>694</v>
      </c>
      <c r="D44" s="48" t="s">
        <v>695</v>
      </c>
      <c r="E44" s="48" t="s">
        <v>699</v>
      </c>
      <c r="F44" s="48" t="s">
        <v>700</v>
      </c>
      <c r="G44" s="48" t="s">
        <v>698</v>
      </c>
      <c r="H44" s="48" t="s">
        <v>527</v>
      </c>
    </row>
    <row r="45" spans="1:8" ht="11.25">
      <c r="A45" s="48">
        <v>44</v>
      </c>
      <c r="B45" s="48" t="s">
        <v>694</v>
      </c>
      <c r="C45" s="48" t="s">
        <v>694</v>
      </c>
      <c r="D45" s="48" t="s">
        <v>695</v>
      </c>
      <c r="E45" s="48" t="s">
        <v>701</v>
      </c>
      <c r="F45" s="48" t="s">
        <v>702</v>
      </c>
      <c r="G45" s="48" t="s">
        <v>698</v>
      </c>
      <c r="H45" s="48" t="s">
        <v>525</v>
      </c>
    </row>
    <row r="46" spans="1:8" ht="11.25">
      <c r="A46" s="48">
        <v>45</v>
      </c>
      <c r="B46" s="48" t="s">
        <v>694</v>
      </c>
      <c r="C46" s="48" t="s">
        <v>694</v>
      </c>
      <c r="D46" s="48" t="s">
        <v>695</v>
      </c>
      <c r="E46" s="48" t="s">
        <v>703</v>
      </c>
      <c r="F46" s="48" t="s">
        <v>704</v>
      </c>
      <c r="G46" s="48" t="s">
        <v>698</v>
      </c>
      <c r="H46" s="48" t="s">
        <v>527</v>
      </c>
    </row>
    <row r="47" spans="1:8" ht="11.25">
      <c r="A47" s="48">
        <v>46</v>
      </c>
      <c r="B47" s="48" t="s">
        <v>694</v>
      </c>
      <c r="C47" s="48" t="s">
        <v>694</v>
      </c>
      <c r="D47" s="48" t="s">
        <v>695</v>
      </c>
      <c r="E47" s="48" t="s">
        <v>705</v>
      </c>
      <c r="F47" s="48" t="s">
        <v>706</v>
      </c>
      <c r="G47" s="48" t="s">
        <v>698</v>
      </c>
      <c r="H47" s="48" t="s">
        <v>525</v>
      </c>
    </row>
    <row r="48" spans="1:8" ht="11.25">
      <c r="A48" s="48">
        <v>47</v>
      </c>
      <c r="B48" s="48" t="s">
        <v>694</v>
      </c>
      <c r="C48" s="48" t="s">
        <v>694</v>
      </c>
      <c r="D48" s="48" t="s">
        <v>695</v>
      </c>
      <c r="E48" s="48" t="s">
        <v>707</v>
      </c>
      <c r="F48" s="48" t="s">
        <v>708</v>
      </c>
      <c r="G48" s="48" t="s">
        <v>698</v>
      </c>
      <c r="H48" s="48" t="s">
        <v>526</v>
      </c>
    </row>
    <row r="49" spans="1:8" ht="11.25">
      <c r="A49" s="48">
        <v>48</v>
      </c>
      <c r="B49" s="48" t="s">
        <v>694</v>
      </c>
      <c r="C49" s="48" t="s">
        <v>694</v>
      </c>
      <c r="D49" s="48" t="s">
        <v>695</v>
      </c>
      <c r="E49" s="48" t="s">
        <v>709</v>
      </c>
      <c r="F49" s="48" t="s">
        <v>710</v>
      </c>
      <c r="G49" s="48" t="s">
        <v>698</v>
      </c>
      <c r="H49" s="48" t="s">
        <v>525</v>
      </c>
    </row>
    <row r="50" spans="1:8" ht="11.25">
      <c r="A50" s="48">
        <v>49</v>
      </c>
      <c r="B50" s="48" t="s">
        <v>694</v>
      </c>
      <c r="C50" s="48" t="s">
        <v>694</v>
      </c>
      <c r="D50" s="48" t="s">
        <v>695</v>
      </c>
      <c r="E50" s="48" t="s">
        <v>711</v>
      </c>
      <c r="F50" s="48" t="s">
        <v>712</v>
      </c>
      <c r="G50" s="48" t="s">
        <v>698</v>
      </c>
      <c r="H50" s="48" t="s">
        <v>526</v>
      </c>
    </row>
    <row r="51" spans="1:8" ht="11.25">
      <c r="A51" s="48">
        <v>50</v>
      </c>
      <c r="B51" s="48" t="s">
        <v>694</v>
      </c>
      <c r="C51" s="48" t="s">
        <v>694</v>
      </c>
      <c r="D51" s="48" t="s">
        <v>695</v>
      </c>
      <c r="E51" s="48" t="s">
        <v>713</v>
      </c>
      <c r="F51" s="48" t="s">
        <v>714</v>
      </c>
      <c r="G51" s="48" t="s">
        <v>698</v>
      </c>
      <c r="H51" s="48" t="s">
        <v>527</v>
      </c>
    </row>
    <row r="52" spans="1:8" ht="11.25">
      <c r="A52" s="48">
        <v>51</v>
      </c>
      <c r="B52" s="48" t="s">
        <v>715</v>
      </c>
      <c r="C52" s="48" t="s">
        <v>715</v>
      </c>
      <c r="D52" s="48" t="s">
        <v>716</v>
      </c>
      <c r="E52" s="48" t="s">
        <v>717</v>
      </c>
      <c r="F52" s="48" t="s">
        <v>718</v>
      </c>
      <c r="G52" s="48" t="s">
        <v>719</v>
      </c>
      <c r="H52" s="48" t="s">
        <v>527</v>
      </c>
    </row>
    <row r="53" spans="1:8" ht="11.25">
      <c r="A53" s="48">
        <v>52</v>
      </c>
      <c r="B53" s="48" t="s">
        <v>715</v>
      </c>
      <c r="C53" s="48" t="s">
        <v>715</v>
      </c>
      <c r="D53" s="48" t="s">
        <v>716</v>
      </c>
      <c r="E53" s="48" t="s">
        <v>720</v>
      </c>
      <c r="F53" s="48" t="s">
        <v>721</v>
      </c>
      <c r="G53" s="48" t="s">
        <v>719</v>
      </c>
      <c r="H53" s="48" t="s">
        <v>525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189</v>
      </c>
      <c r="B1" s="46" t="s">
        <v>188</v>
      </c>
      <c r="C1" s="46" t="s">
        <v>201</v>
      </c>
    </row>
    <row r="2" spans="1:5" ht="11.25">
      <c r="A2" s="46" t="s">
        <v>550</v>
      </c>
      <c r="B2" s="46" t="s">
        <v>550</v>
      </c>
      <c r="C2" s="46" t="s">
        <v>551</v>
      </c>
      <c r="D2" s="46" t="s">
        <v>550</v>
      </c>
      <c r="E2" s="46" t="s">
        <v>28</v>
      </c>
    </row>
    <row r="3" spans="1:5" ht="11.25">
      <c r="A3" s="46" t="s">
        <v>557</v>
      </c>
      <c r="B3" s="46" t="s">
        <v>557</v>
      </c>
      <c r="C3" s="46" t="s">
        <v>558</v>
      </c>
      <c r="D3" s="46" t="s">
        <v>557</v>
      </c>
      <c r="E3" s="46" t="s">
        <v>4</v>
      </c>
    </row>
    <row r="4" spans="1:5" ht="11.25">
      <c r="A4" s="46" t="s">
        <v>565</v>
      </c>
      <c r="B4" s="46" t="s">
        <v>565</v>
      </c>
      <c r="C4" s="46" t="s">
        <v>566</v>
      </c>
      <c r="D4" s="46" t="s">
        <v>565</v>
      </c>
      <c r="E4" s="46" t="s">
        <v>5</v>
      </c>
    </row>
    <row r="5" spans="1:5" ht="11.25">
      <c r="A5" s="46" t="s">
        <v>570</v>
      </c>
      <c r="B5" s="46" t="s">
        <v>570</v>
      </c>
      <c r="C5" s="46" t="s">
        <v>571</v>
      </c>
      <c r="D5" s="46" t="s">
        <v>570</v>
      </c>
      <c r="E5" s="46" t="s">
        <v>6</v>
      </c>
    </row>
    <row r="6" spans="1:5" ht="11.25">
      <c r="A6" s="46" t="s">
        <v>575</v>
      </c>
      <c r="B6" s="46" t="s">
        <v>575</v>
      </c>
      <c r="C6" s="46" t="s">
        <v>576</v>
      </c>
      <c r="D6" s="46" t="s">
        <v>575</v>
      </c>
      <c r="E6" s="46" t="s">
        <v>7</v>
      </c>
    </row>
    <row r="7" spans="1:5" ht="11.25">
      <c r="A7" s="46" t="s">
        <v>575</v>
      </c>
      <c r="B7" s="46" t="s">
        <v>722</v>
      </c>
      <c r="C7" s="46" t="s">
        <v>723</v>
      </c>
      <c r="D7" s="46" t="s">
        <v>584</v>
      </c>
      <c r="E7" s="46" t="s">
        <v>8</v>
      </c>
    </row>
    <row r="8" spans="1:5" ht="11.25">
      <c r="A8" s="46" t="s">
        <v>584</v>
      </c>
      <c r="B8" s="46" t="s">
        <v>584</v>
      </c>
      <c r="C8" s="46" t="s">
        <v>585</v>
      </c>
      <c r="D8" s="46" t="s">
        <v>724</v>
      </c>
      <c r="E8" s="46" t="s">
        <v>9</v>
      </c>
    </row>
    <row r="9" spans="1:5" ht="11.25">
      <c r="A9" s="46" t="s">
        <v>724</v>
      </c>
      <c r="B9" s="46" t="s">
        <v>724</v>
      </c>
      <c r="C9" s="46" t="s">
        <v>725</v>
      </c>
      <c r="D9" s="46" t="s">
        <v>593</v>
      </c>
      <c r="E9" s="46" t="s">
        <v>10</v>
      </c>
    </row>
    <row r="10" spans="1:5" ht="11.25">
      <c r="A10" s="46" t="s">
        <v>593</v>
      </c>
      <c r="B10" s="46" t="s">
        <v>593</v>
      </c>
      <c r="C10" s="46" t="s">
        <v>594</v>
      </c>
      <c r="D10" s="46" t="s">
        <v>606</v>
      </c>
      <c r="E10" s="46" t="s">
        <v>11</v>
      </c>
    </row>
    <row r="11" spans="1:5" ht="11.25">
      <c r="A11" s="46" t="s">
        <v>593</v>
      </c>
      <c r="B11" s="46" t="s">
        <v>595</v>
      </c>
      <c r="C11" s="46" t="s">
        <v>594</v>
      </c>
      <c r="D11" s="46" t="s">
        <v>611</v>
      </c>
      <c r="E11" s="46" t="s">
        <v>12</v>
      </c>
    </row>
    <row r="12" spans="1:5" ht="11.25">
      <c r="A12" s="46" t="s">
        <v>606</v>
      </c>
      <c r="B12" s="46" t="s">
        <v>606</v>
      </c>
      <c r="C12" s="46" t="s">
        <v>607</v>
      </c>
      <c r="D12" s="46" t="s">
        <v>619</v>
      </c>
      <c r="E12" s="46" t="s">
        <v>13</v>
      </c>
    </row>
    <row r="13" spans="1:5" ht="11.25">
      <c r="A13" s="46" t="s">
        <v>611</v>
      </c>
      <c r="B13" s="46" t="s">
        <v>611</v>
      </c>
      <c r="C13" s="46" t="s">
        <v>615</v>
      </c>
      <c r="D13" s="46" t="s">
        <v>624</v>
      </c>
      <c r="E13" s="46" t="s">
        <v>14</v>
      </c>
    </row>
    <row r="14" spans="1:5" ht="11.25">
      <c r="A14" s="46" t="s">
        <v>611</v>
      </c>
      <c r="B14" s="46" t="s">
        <v>611</v>
      </c>
      <c r="C14" s="46" t="s">
        <v>612</v>
      </c>
      <c r="D14" s="46" t="s">
        <v>631</v>
      </c>
      <c r="E14" s="46" t="s">
        <v>15</v>
      </c>
    </row>
    <row r="15" spans="1:5" ht="11.25">
      <c r="A15" s="46" t="s">
        <v>619</v>
      </c>
      <c r="B15" s="46" t="s">
        <v>619</v>
      </c>
      <c r="C15" s="46" t="s">
        <v>620</v>
      </c>
      <c r="D15" s="46" t="s">
        <v>636</v>
      </c>
      <c r="E15" s="46" t="s">
        <v>16</v>
      </c>
    </row>
    <row r="16" spans="1:5" ht="11.25">
      <c r="A16" s="46" t="s">
        <v>624</v>
      </c>
      <c r="B16" s="46" t="s">
        <v>624</v>
      </c>
      <c r="C16" s="46" t="s">
        <v>625</v>
      </c>
      <c r="D16" s="46" t="s">
        <v>641</v>
      </c>
      <c r="E16" s="46" t="s">
        <v>17</v>
      </c>
    </row>
    <row r="17" spans="1:5" ht="11.25">
      <c r="A17" s="46" t="s">
        <v>631</v>
      </c>
      <c r="B17" s="46" t="s">
        <v>631</v>
      </c>
      <c r="C17" s="46" t="s">
        <v>632</v>
      </c>
      <c r="D17" s="46" t="s">
        <v>646</v>
      </c>
      <c r="E17" s="46" t="s">
        <v>18</v>
      </c>
    </row>
    <row r="18" spans="1:5" ht="11.25">
      <c r="A18" s="46" t="s">
        <v>636</v>
      </c>
      <c r="B18" s="46" t="s">
        <v>636</v>
      </c>
      <c r="C18" s="46" t="s">
        <v>637</v>
      </c>
      <c r="D18" s="46" t="s">
        <v>651</v>
      </c>
      <c r="E18" s="46" t="s">
        <v>19</v>
      </c>
    </row>
    <row r="19" spans="1:5" ht="11.25">
      <c r="A19" s="46" t="s">
        <v>641</v>
      </c>
      <c r="B19" s="46" t="s">
        <v>641</v>
      </c>
      <c r="C19" s="46" t="s">
        <v>642</v>
      </c>
      <c r="D19" s="46" t="s">
        <v>658</v>
      </c>
      <c r="E19" s="46" t="s">
        <v>20</v>
      </c>
    </row>
    <row r="20" spans="1:5" ht="11.25">
      <c r="A20" s="46" t="s">
        <v>646</v>
      </c>
      <c r="B20" s="46" t="s">
        <v>646</v>
      </c>
      <c r="C20" s="46" t="s">
        <v>647</v>
      </c>
      <c r="D20" s="46" t="s">
        <v>665</v>
      </c>
      <c r="E20" s="46" t="s">
        <v>21</v>
      </c>
    </row>
    <row r="21" spans="1:5" ht="11.25">
      <c r="A21" s="46" t="s">
        <v>651</v>
      </c>
      <c r="B21" s="46" t="s">
        <v>651</v>
      </c>
      <c r="C21" s="46" t="s">
        <v>652</v>
      </c>
      <c r="D21" s="46" t="s">
        <v>670</v>
      </c>
      <c r="E21" s="46" t="s">
        <v>22</v>
      </c>
    </row>
    <row r="22" spans="1:5" ht="11.25">
      <c r="A22" s="46" t="s">
        <v>658</v>
      </c>
      <c r="B22" s="46" t="s">
        <v>658</v>
      </c>
      <c r="C22" s="46" t="s">
        <v>659</v>
      </c>
      <c r="D22" s="46" t="s">
        <v>689</v>
      </c>
      <c r="E22" s="46" t="s">
        <v>23</v>
      </c>
    </row>
    <row r="23" spans="1:5" ht="11.25">
      <c r="A23" s="46" t="s">
        <v>665</v>
      </c>
      <c r="B23" s="46" t="s">
        <v>665</v>
      </c>
      <c r="C23" s="46" t="s">
        <v>666</v>
      </c>
      <c r="D23" s="46" t="s">
        <v>694</v>
      </c>
      <c r="E23" s="46" t="s">
        <v>24</v>
      </c>
    </row>
    <row r="24" spans="1:5" ht="11.25">
      <c r="A24" s="46" t="s">
        <v>670</v>
      </c>
      <c r="B24" s="46" t="s">
        <v>670</v>
      </c>
      <c r="C24" s="46" t="s">
        <v>671</v>
      </c>
      <c r="D24" s="46" t="s">
        <v>715</v>
      </c>
      <c r="E24" s="46" t="s">
        <v>25</v>
      </c>
    </row>
    <row r="25" spans="1:3" ht="11.25">
      <c r="A25" s="46" t="s">
        <v>689</v>
      </c>
      <c r="B25" s="46" t="s">
        <v>689</v>
      </c>
      <c r="C25" s="46" t="s">
        <v>690</v>
      </c>
    </row>
    <row r="26" spans="1:3" ht="11.25">
      <c r="A26" s="46" t="s">
        <v>694</v>
      </c>
      <c r="B26" s="46" t="s">
        <v>726</v>
      </c>
      <c r="C26" s="46" t="s">
        <v>727</v>
      </c>
    </row>
    <row r="27" spans="1:3" ht="11.25">
      <c r="A27" s="46" t="s">
        <v>694</v>
      </c>
      <c r="B27" s="46" t="s">
        <v>694</v>
      </c>
      <c r="C27" s="46" t="s">
        <v>695</v>
      </c>
    </row>
    <row r="28" spans="1:3" ht="11.25">
      <c r="A28" s="46" t="s">
        <v>715</v>
      </c>
      <c r="B28" s="46" t="s">
        <v>715</v>
      </c>
      <c r="C28" s="46" t="s">
        <v>716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0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8">
      <selection activeCell="H29" sqref="H29"/>
    </sheetView>
  </sheetViews>
  <sheetFormatPr defaultColWidth="9.140625" defaultRowHeight="11.25"/>
  <cols>
    <col min="1" max="1" width="17.57421875" style="122" hidden="1" customWidth="1"/>
    <col min="2" max="2" width="17.57421875" style="123" hidden="1" customWidth="1"/>
    <col min="3" max="3" width="2.7109375" style="124" customWidth="1"/>
    <col min="4" max="4" width="2.7109375" style="130" customWidth="1"/>
    <col min="5" max="5" width="35.7109375" style="130" customWidth="1"/>
    <col min="6" max="6" width="21.57421875" style="130" customWidth="1"/>
    <col min="7" max="7" width="40.7109375" style="169" customWidth="1"/>
    <col min="8" max="8" width="32.7109375" style="130" customWidth="1"/>
    <col min="9" max="10" width="2.7109375" style="130" customWidth="1"/>
    <col min="11" max="16384" width="9.140625" style="130" customWidth="1"/>
  </cols>
  <sheetData>
    <row r="1" spans="1:7" s="124" customFormat="1" ht="35.25" customHeight="1" hidden="1">
      <c r="A1" s="122" t="str">
        <f>region_name</f>
        <v>Белгородская область</v>
      </c>
      <c r="B1" s="123">
        <f>IF(god="","Не определено",god)</f>
        <v>2012</v>
      </c>
      <c r="C1" s="124" t="str">
        <f>org&amp;"_INN:"&amp;inn&amp;"_KPP:"&amp;kpp</f>
        <v>ЗАО "Спецэнерго"_INN:3128025082_KPP:312801001</v>
      </c>
      <c r="G1" s="125"/>
    </row>
    <row r="2" spans="1:7" s="124" customFormat="1" ht="11.25" customHeight="1">
      <c r="A2" s="122" t="str">
        <f>IF(org="","Не определено",org)</f>
        <v>ЗАО "Спецэнерго"</v>
      </c>
      <c r="B2" s="123" t="str">
        <f>IF(inn="","Не определено",inn)</f>
        <v>3128025082</v>
      </c>
      <c r="G2" s="125"/>
    </row>
    <row r="3" spans="1:9" ht="12.75" customHeight="1" thickBot="1">
      <c r="A3" s="122" t="str">
        <f>IF(mo="","Не определено",mo)</f>
        <v>Старооскольский городской округ</v>
      </c>
      <c r="B3" s="123" t="str">
        <f>IF(oktmo="","Не определено",oktmo)</f>
        <v>14652000</v>
      </c>
      <c r="D3" s="126"/>
      <c r="E3" s="127"/>
      <c r="F3" s="128"/>
      <c r="G3" s="477" t="str">
        <f>version</f>
        <v>План ВО</v>
      </c>
      <c r="H3" s="477"/>
      <c r="I3" s="129"/>
    </row>
    <row r="4" spans="1:9" ht="30" customHeight="1" thickBot="1">
      <c r="A4" s="122" t="str">
        <f>IF(fil="","Не определено",fil)</f>
        <v>Не определено</v>
      </c>
      <c r="B4" s="123" t="str">
        <f>IF(kpp="","Не определено",kpp)</f>
        <v>312801001</v>
      </c>
      <c r="D4" s="131"/>
      <c r="E4" s="478" t="s">
        <v>756</v>
      </c>
      <c r="F4" s="479"/>
      <c r="G4" s="480"/>
      <c r="H4" s="132"/>
      <c r="I4" s="133"/>
    </row>
    <row r="5" spans="4:9" ht="12" thickBot="1">
      <c r="D5" s="131"/>
      <c r="E5" s="132"/>
      <c r="F5" s="132"/>
      <c r="G5" s="134"/>
      <c r="H5" s="132"/>
      <c r="I5" s="133"/>
    </row>
    <row r="6" spans="4:9" ht="16.5" customHeight="1">
      <c r="D6" s="131"/>
      <c r="E6" s="481" t="s">
        <v>267</v>
      </c>
      <c r="F6" s="482"/>
      <c r="G6" s="135"/>
      <c r="H6" s="313"/>
      <c r="I6" s="314"/>
    </row>
    <row r="7" spans="1:9" ht="24.75" customHeight="1" thickBot="1">
      <c r="A7" s="136"/>
      <c r="D7" s="131"/>
      <c r="E7" s="483" t="str">
        <f>region_name</f>
        <v>Белгородская область</v>
      </c>
      <c r="F7" s="484"/>
      <c r="G7" s="134"/>
      <c r="H7" s="313"/>
      <c r="I7" s="314"/>
    </row>
    <row r="8" spans="1:9" ht="12" customHeight="1" thickBot="1">
      <c r="A8" s="136"/>
      <c r="D8" s="137"/>
      <c r="E8" s="138"/>
      <c r="F8" s="139"/>
      <c r="G8" s="134"/>
      <c r="H8" s="139"/>
      <c r="I8" s="133"/>
    </row>
    <row r="9" spans="4:9" ht="30" customHeight="1" thickBot="1">
      <c r="D9" s="137"/>
      <c r="E9" s="170" t="s">
        <v>0</v>
      </c>
      <c r="F9" s="141">
        <v>2012</v>
      </c>
      <c r="G9" s="134"/>
      <c r="H9" s="139"/>
      <c r="I9" s="133"/>
    </row>
    <row r="10" spans="4:9" ht="12" customHeight="1" thickBot="1">
      <c r="D10" s="137"/>
      <c r="E10" s="142"/>
      <c r="F10" s="132"/>
      <c r="G10" s="134"/>
      <c r="H10" s="139"/>
      <c r="I10" s="133"/>
    </row>
    <row r="11" spans="1:9" ht="37.5" customHeight="1" thickBot="1">
      <c r="A11" s="122" t="s">
        <v>269</v>
      </c>
      <c r="B11" s="123" t="s">
        <v>34</v>
      </c>
      <c r="D11" s="137"/>
      <c r="E11" s="170" t="s">
        <v>270</v>
      </c>
      <c r="F11" s="145" t="s">
        <v>31</v>
      </c>
      <c r="G11" s="134"/>
      <c r="H11" s="139"/>
      <c r="I11" s="133"/>
    </row>
    <row r="12" spans="1:9" ht="23.25" customHeight="1" thickBot="1">
      <c r="A12" s="122">
        <v>66</v>
      </c>
      <c r="D12" s="137"/>
      <c r="E12" s="142"/>
      <c r="F12" s="143"/>
      <c r="G12" s="143"/>
      <c r="H12" s="144"/>
      <c r="I12" s="133"/>
    </row>
    <row r="13" spans="4:10" ht="32.25" customHeight="1" thickBot="1">
      <c r="D13" s="137"/>
      <c r="E13" s="171" t="s">
        <v>757</v>
      </c>
      <c r="F13" s="473" t="s">
        <v>672</v>
      </c>
      <c r="G13" s="474"/>
      <c r="H13" s="151"/>
      <c r="I13" s="133"/>
      <c r="J13" s="146"/>
    </row>
    <row r="14" spans="4:9" ht="15" customHeight="1" hidden="1">
      <c r="D14" s="137"/>
      <c r="E14" s="147"/>
      <c r="F14" s="148"/>
      <c r="G14" s="143"/>
      <c r="H14" s="144"/>
      <c r="I14" s="133"/>
    </row>
    <row r="15" spans="4:9" ht="24.75" customHeight="1" hidden="1" thickBot="1">
      <c r="D15" s="137"/>
      <c r="E15" s="171" t="s">
        <v>271</v>
      </c>
      <c r="F15" s="475"/>
      <c r="G15" s="476"/>
      <c r="H15" s="144" t="s">
        <v>272</v>
      </c>
      <c r="I15" s="133"/>
    </row>
    <row r="16" spans="4:9" ht="12" customHeight="1" thickBot="1">
      <c r="D16" s="137"/>
      <c r="E16" s="147"/>
      <c r="F16" s="148"/>
      <c r="G16" s="143"/>
      <c r="H16" s="144"/>
      <c r="I16" s="133"/>
    </row>
    <row r="17" spans="4:9" ht="19.5" customHeight="1">
      <c r="D17" s="137"/>
      <c r="E17" s="172" t="s">
        <v>758</v>
      </c>
      <c r="F17" s="149" t="s">
        <v>673</v>
      </c>
      <c r="G17" s="140"/>
      <c r="H17" s="144"/>
      <c r="I17" s="133"/>
    </row>
    <row r="18" spans="4:9" ht="19.5" customHeight="1" thickBot="1">
      <c r="D18" s="137"/>
      <c r="E18" s="173" t="s">
        <v>759</v>
      </c>
      <c r="F18" s="150" t="s">
        <v>674</v>
      </c>
      <c r="G18" s="151"/>
      <c r="H18" s="144"/>
      <c r="I18" s="133"/>
    </row>
    <row r="19" spans="4:9" ht="12" customHeight="1" thickBot="1">
      <c r="D19" s="137"/>
      <c r="E19" s="142"/>
      <c r="F19" s="132"/>
      <c r="G19" s="143"/>
      <c r="H19" s="144"/>
      <c r="I19" s="133"/>
    </row>
    <row r="20" spans="4:9" ht="30" customHeight="1" thickBot="1">
      <c r="D20" s="137"/>
      <c r="E20" s="170" t="s">
        <v>273</v>
      </c>
      <c r="F20" s="465" t="s">
        <v>526</v>
      </c>
      <c r="G20" s="466"/>
      <c r="H20" s="144"/>
      <c r="I20" s="133"/>
    </row>
    <row r="21" spans="4:9" ht="30" customHeight="1" thickBot="1">
      <c r="D21" s="137"/>
      <c r="E21" s="142"/>
      <c r="F21" s="132"/>
      <c r="G21" s="143"/>
      <c r="H21" s="144"/>
      <c r="I21" s="133"/>
    </row>
    <row r="22" spans="4:9" ht="30" customHeight="1" thickBot="1">
      <c r="D22" s="137"/>
      <c r="E22" s="170" t="s">
        <v>547</v>
      </c>
      <c r="F22" s="465" t="s">
        <v>791</v>
      </c>
      <c r="G22" s="466"/>
      <c r="H22" s="144"/>
      <c r="I22" s="133"/>
    </row>
    <row r="23" spans="4:9" ht="26.25" customHeight="1" thickBot="1">
      <c r="D23" s="137"/>
      <c r="E23" s="142"/>
      <c r="F23" s="132"/>
      <c r="G23" s="143"/>
      <c r="H23" s="144"/>
      <c r="I23" s="133"/>
    </row>
    <row r="24" spans="3:17" ht="22.5">
      <c r="C24" s="152"/>
      <c r="D24" s="137"/>
      <c r="E24" s="174" t="s">
        <v>542</v>
      </c>
      <c r="F24" s="153" t="s">
        <v>274</v>
      </c>
      <c r="G24" s="154" t="s">
        <v>670</v>
      </c>
      <c r="H24" s="134" t="s">
        <v>781</v>
      </c>
      <c r="I24" s="133"/>
      <c r="O24" s="155"/>
      <c r="P24" s="155"/>
      <c r="Q24" s="156"/>
    </row>
    <row r="25" spans="4:9" ht="24.75" customHeight="1">
      <c r="D25" s="137"/>
      <c r="E25" s="467" t="s">
        <v>543</v>
      </c>
      <c r="F25" s="175" t="s">
        <v>302</v>
      </c>
      <c r="G25" s="157" t="s">
        <v>670</v>
      </c>
      <c r="H25" s="132"/>
      <c r="I25" s="133"/>
    </row>
    <row r="26" spans="4:9" ht="24.75" customHeight="1" thickBot="1">
      <c r="D26" s="137"/>
      <c r="E26" s="468"/>
      <c r="F26" s="158" t="s">
        <v>33</v>
      </c>
      <c r="G26" s="159" t="s">
        <v>671</v>
      </c>
      <c r="H26" s="144"/>
      <c r="I26" s="133"/>
    </row>
    <row r="27" spans="4:9" ht="12" customHeight="1" thickBot="1">
      <c r="D27" s="137"/>
      <c r="E27" s="142"/>
      <c r="F27" s="132"/>
      <c r="G27" s="143"/>
      <c r="H27" s="144"/>
      <c r="I27" s="133"/>
    </row>
    <row r="28" spans="1:9" ht="27" customHeight="1">
      <c r="A28" s="160" t="s">
        <v>275</v>
      </c>
      <c r="B28" s="123" t="s">
        <v>276</v>
      </c>
      <c r="D28" s="131"/>
      <c r="E28" s="469" t="s">
        <v>276</v>
      </c>
      <c r="F28" s="470"/>
      <c r="G28" s="434" t="s">
        <v>782</v>
      </c>
      <c r="H28" s="132"/>
      <c r="I28" s="133"/>
    </row>
    <row r="29" spans="1:9" ht="27" customHeight="1">
      <c r="A29" s="160" t="s">
        <v>277</v>
      </c>
      <c r="B29" s="123" t="s">
        <v>278</v>
      </c>
      <c r="D29" s="131"/>
      <c r="E29" s="471" t="s">
        <v>278</v>
      </c>
      <c r="F29" s="472"/>
      <c r="G29" s="435" t="s">
        <v>782</v>
      </c>
      <c r="H29" s="132"/>
      <c r="I29" s="133"/>
    </row>
    <row r="30" spans="1:9" ht="21" customHeight="1">
      <c r="A30" s="160" t="s">
        <v>279</v>
      </c>
      <c r="B30" s="123" t="s">
        <v>280</v>
      </c>
      <c r="D30" s="131"/>
      <c r="E30" s="467" t="s">
        <v>281</v>
      </c>
      <c r="F30" s="161" t="s">
        <v>282</v>
      </c>
      <c r="G30" s="435" t="s">
        <v>783</v>
      </c>
      <c r="H30" s="132"/>
      <c r="I30" s="133"/>
    </row>
    <row r="31" spans="1:9" ht="21" customHeight="1">
      <c r="A31" s="160" t="s">
        <v>283</v>
      </c>
      <c r="B31" s="123" t="s">
        <v>284</v>
      </c>
      <c r="D31" s="131"/>
      <c r="E31" s="467"/>
      <c r="F31" s="161" t="s">
        <v>248</v>
      </c>
      <c r="G31" s="435" t="s">
        <v>784</v>
      </c>
      <c r="H31" s="132"/>
      <c r="I31" s="133"/>
    </row>
    <row r="32" spans="1:9" ht="21" customHeight="1">
      <c r="A32" s="160" t="s">
        <v>285</v>
      </c>
      <c r="B32" s="123" t="s">
        <v>286</v>
      </c>
      <c r="D32" s="131"/>
      <c r="E32" s="467" t="s">
        <v>35</v>
      </c>
      <c r="F32" s="161" t="s">
        <v>282</v>
      </c>
      <c r="G32" s="435" t="s">
        <v>785</v>
      </c>
      <c r="H32" s="132"/>
      <c r="I32" s="133"/>
    </row>
    <row r="33" spans="1:9" ht="21" customHeight="1">
      <c r="A33" s="160" t="s">
        <v>287</v>
      </c>
      <c r="B33" s="123" t="s">
        <v>288</v>
      </c>
      <c r="D33" s="131"/>
      <c r="E33" s="467"/>
      <c r="F33" s="161" t="s">
        <v>248</v>
      </c>
      <c r="G33" s="435" t="s">
        <v>786</v>
      </c>
      <c r="H33" s="132"/>
      <c r="I33" s="133"/>
    </row>
    <row r="34" spans="1:9" ht="21" customHeight="1">
      <c r="A34" s="160" t="s">
        <v>289</v>
      </c>
      <c r="B34" s="162" t="s">
        <v>290</v>
      </c>
      <c r="D34" s="51"/>
      <c r="E34" s="463" t="s">
        <v>246</v>
      </c>
      <c r="F34" s="101" t="s">
        <v>282</v>
      </c>
      <c r="G34" s="436" t="s">
        <v>787</v>
      </c>
      <c r="H34" s="52"/>
      <c r="I34" s="133"/>
    </row>
    <row r="35" spans="1:9" ht="21" customHeight="1">
      <c r="A35" s="160" t="s">
        <v>291</v>
      </c>
      <c r="B35" s="162" t="s">
        <v>292</v>
      </c>
      <c r="D35" s="51"/>
      <c r="E35" s="463"/>
      <c r="F35" s="101" t="s">
        <v>247</v>
      </c>
      <c r="G35" s="436" t="s">
        <v>788</v>
      </c>
      <c r="H35" s="52"/>
      <c r="I35" s="133"/>
    </row>
    <row r="36" spans="1:9" ht="21" customHeight="1">
      <c r="A36" s="160" t="s">
        <v>293</v>
      </c>
      <c r="B36" s="162" t="s">
        <v>294</v>
      </c>
      <c r="D36" s="51"/>
      <c r="E36" s="463"/>
      <c r="F36" s="101" t="s">
        <v>248</v>
      </c>
      <c r="G36" s="436" t="s">
        <v>789</v>
      </c>
      <c r="H36" s="52"/>
      <c r="I36" s="133"/>
    </row>
    <row r="37" spans="1:9" ht="21" customHeight="1" thickBot="1">
      <c r="A37" s="160" t="s">
        <v>295</v>
      </c>
      <c r="B37" s="162" t="s">
        <v>296</v>
      </c>
      <c r="D37" s="51"/>
      <c r="E37" s="464"/>
      <c r="F37" s="163" t="s">
        <v>63</v>
      </c>
      <c r="G37" s="437" t="s">
        <v>790</v>
      </c>
      <c r="H37" s="52"/>
      <c r="I37" s="133"/>
    </row>
    <row r="38" spans="4:9" ht="11.25">
      <c r="D38" s="164"/>
      <c r="E38" s="165"/>
      <c r="F38" s="165"/>
      <c r="G38" s="166"/>
      <c r="H38" s="165"/>
      <c r="I38" s="167"/>
    </row>
    <row r="44" ht="11.25">
      <c r="G44" s="168"/>
    </row>
    <row r="51" spans="1:26" ht="11.25">
      <c r="A51" s="130"/>
      <c r="B51" s="130"/>
      <c r="C51" s="130"/>
      <c r="G51" s="130"/>
      <c r="Z51" s="146"/>
    </row>
    <row r="52" spans="1:26" ht="11.25">
      <c r="A52" s="130"/>
      <c r="B52" s="130"/>
      <c r="C52" s="130"/>
      <c r="G52" s="130"/>
      <c r="Z52" s="146"/>
    </row>
    <row r="53" spans="1:26" ht="11.25">
      <c r="A53" s="130"/>
      <c r="B53" s="130"/>
      <c r="C53" s="130"/>
      <c r="G53" s="130"/>
      <c r="Z53" s="146"/>
    </row>
    <row r="54" spans="1:26" ht="11.25">
      <c r="A54" s="130"/>
      <c r="B54" s="130"/>
      <c r="C54" s="130"/>
      <c r="G54" s="130"/>
      <c r="Z54" s="146"/>
    </row>
    <row r="55" spans="1:26" ht="11.25">
      <c r="A55" s="130"/>
      <c r="B55" s="130"/>
      <c r="C55" s="130"/>
      <c r="G55" s="130"/>
      <c r="Z55" s="146"/>
    </row>
    <row r="56" spans="1:26" ht="11.25">
      <c r="A56" s="130"/>
      <c r="B56" s="130"/>
      <c r="C56" s="130"/>
      <c r="G56" s="130"/>
      <c r="Z56" s="146"/>
    </row>
    <row r="57" spans="1:26" ht="11.25">
      <c r="A57" s="130"/>
      <c r="B57" s="130"/>
      <c r="C57" s="130"/>
      <c r="G57" s="130"/>
      <c r="Z57" s="146"/>
    </row>
    <row r="58" spans="1:26" ht="11.25">
      <c r="A58" s="130"/>
      <c r="B58" s="130"/>
      <c r="C58" s="130"/>
      <c r="G58" s="130"/>
      <c r="Z58" s="146"/>
    </row>
  </sheetData>
  <sheetProtection password="FA9C" sheet="1" objects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67</v>
      </c>
      <c r="AW1" s="6" t="s">
        <v>68</v>
      </c>
      <c r="AX1" s="6" t="s">
        <v>69</v>
      </c>
      <c r="AY1" s="6" t="s">
        <v>70</v>
      </c>
      <c r="AZ1" s="6" t="s">
        <v>71</v>
      </c>
      <c r="BA1" s="7" t="s">
        <v>72</v>
      </c>
      <c r="BB1" s="6" t="s">
        <v>73</v>
      </c>
      <c r="BC1" s="6" t="s">
        <v>74</v>
      </c>
      <c r="BD1" s="6" t="s">
        <v>75</v>
      </c>
      <c r="BE1" s="6" t="s">
        <v>76</v>
      </c>
    </row>
    <row r="2" spans="48:57" ht="12.75" customHeight="1">
      <c r="AV2" s="7" t="s">
        <v>77</v>
      </c>
      <c r="AW2" s="9" t="s">
        <v>69</v>
      </c>
      <c r="AX2" s="7" t="s">
        <v>205</v>
      </c>
      <c r="AY2" s="7" t="s">
        <v>205</v>
      </c>
      <c r="AZ2" s="7" t="s">
        <v>205</v>
      </c>
      <c r="BA2" s="7" t="s">
        <v>205</v>
      </c>
      <c r="BB2" s="7" t="s">
        <v>205</v>
      </c>
      <c r="BC2" s="7" t="s">
        <v>205</v>
      </c>
      <c r="BD2" s="7" t="s">
        <v>205</v>
      </c>
      <c r="BE2" s="7" t="s">
        <v>205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78</v>
      </c>
      <c r="AW3" s="9" t="s">
        <v>71</v>
      </c>
      <c r="AX3" s="7" t="s">
        <v>79</v>
      </c>
      <c r="AY3" s="7" t="s">
        <v>80</v>
      </c>
      <c r="AZ3" s="7" t="s">
        <v>81</v>
      </c>
      <c r="BA3" s="7" t="s">
        <v>82</v>
      </c>
      <c r="BB3" s="7" t="s">
        <v>83</v>
      </c>
      <c r="BC3" s="7" t="s">
        <v>84</v>
      </c>
      <c r="BD3" s="7" t="s">
        <v>85</v>
      </c>
      <c r="BE3" s="7" t="s">
        <v>86</v>
      </c>
    </row>
    <row r="4" spans="3:57" ht="11.25">
      <c r="C4" s="13"/>
      <c r="D4" s="556" t="s">
        <v>87</v>
      </c>
      <c r="E4" s="557"/>
      <c r="F4" s="557"/>
      <c r="G4" s="557"/>
      <c r="H4" s="557"/>
      <c r="I4" s="557"/>
      <c r="J4" s="557"/>
      <c r="K4" s="558"/>
      <c r="L4" s="14"/>
      <c r="AV4" s="7" t="s">
        <v>88</v>
      </c>
      <c r="AW4" s="9" t="s">
        <v>72</v>
      </c>
      <c r="AX4" s="7" t="s">
        <v>89</v>
      </c>
      <c r="AY4" s="7" t="s">
        <v>90</v>
      </c>
      <c r="AZ4" s="7" t="s">
        <v>91</v>
      </c>
      <c r="BA4" s="7" t="s">
        <v>92</v>
      </c>
      <c r="BB4" s="7" t="s">
        <v>93</v>
      </c>
      <c r="BC4" s="7" t="s">
        <v>94</v>
      </c>
      <c r="BD4" s="7" t="s">
        <v>95</v>
      </c>
      <c r="BE4" s="7" t="s">
        <v>96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97</v>
      </c>
      <c r="AW5" s="9" t="s">
        <v>73</v>
      </c>
      <c r="AX5" s="7" t="s">
        <v>98</v>
      </c>
      <c r="AY5" s="7" t="s">
        <v>99</v>
      </c>
      <c r="AZ5" s="7" t="s">
        <v>100</v>
      </c>
      <c r="BB5" s="7" t="s">
        <v>101</v>
      </c>
      <c r="BC5" s="7" t="s">
        <v>102</v>
      </c>
      <c r="BE5" s="7" t="s">
        <v>103</v>
      </c>
    </row>
    <row r="6" spans="3:54" ht="11.25">
      <c r="C6" s="13"/>
      <c r="D6" s="563" t="s">
        <v>104</v>
      </c>
      <c r="E6" s="564"/>
      <c r="F6" s="564"/>
      <c r="G6" s="564"/>
      <c r="H6" s="564"/>
      <c r="I6" s="564"/>
      <c r="J6" s="564"/>
      <c r="K6" s="565"/>
      <c r="L6" s="14"/>
      <c r="AV6" s="7" t="s">
        <v>105</v>
      </c>
      <c r="AW6" s="9" t="s">
        <v>74</v>
      </c>
      <c r="AX6" s="7" t="s">
        <v>106</v>
      </c>
      <c r="AY6" s="7" t="s">
        <v>107</v>
      </c>
      <c r="BB6" s="7" t="s">
        <v>108</v>
      </c>
    </row>
    <row r="7" spans="3:51" ht="11.25">
      <c r="C7" s="13"/>
      <c r="D7" s="16" t="s">
        <v>109</v>
      </c>
      <c r="E7" s="17" t="s">
        <v>154</v>
      </c>
      <c r="F7" s="561"/>
      <c r="G7" s="561"/>
      <c r="H7" s="561"/>
      <c r="I7" s="561"/>
      <c r="J7" s="561"/>
      <c r="K7" s="562"/>
      <c r="L7" s="14"/>
      <c r="AV7" s="7" t="s">
        <v>110</v>
      </c>
      <c r="AW7" s="9" t="s">
        <v>75</v>
      </c>
      <c r="AX7" s="7" t="s">
        <v>111</v>
      </c>
      <c r="AY7" s="7" t="s">
        <v>112</v>
      </c>
    </row>
    <row r="8" spans="3:51" ht="29.25" customHeight="1">
      <c r="C8" s="13"/>
      <c r="D8" s="16" t="s">
        <v>113</v>
      </c>
      <c r="E8" s="18" t="s">
        <v>114</v>
      </c>
      <c r="F8" s="561"/>
      <c r="G8" s="561"/>
      <c r="H8" s="561"/>
      <c r="I8" s="561"/>
      <c r="J8" s="561"/>
      <c r="K8" s="562"/>
      <c r="L8" s="14"/>
      <c r="AV8" s="7" t="s">
        <v>115</v>
      </c>
      <c r="AW8" s="9" t="s">
        <v>70</v>
      </c>
      <c r="AX8" s="7" t="s">
        <v>116</v>
      </c>
      <c r="AY8" s="7" t="s">
        <v>117</v>
      </c>
    </row>
    <row r="9" spans="3:51" ht="29.25" customHeight="1">
      <c r="C9" s="13"/>
      <c r="D9" s="16" t="s">
        <v>118</v>
      </c>
      <c r="E9" s="18" t="s">
        <v>119</v>
      </c>
      <c r="F9" s="561"/>
      <c r="G9" s="561"/>
      <c r="H9" s="561"/>
      <c r="I9" s="561"/>
      <c r="J9" s="561"/>
      <c r="K9" s="562"/>
      <c r="L9" s="14"/>
      <c r="AV9" s="7" t="s">
        <v>120</v>
      </c>
      <c r="AW9" s="9" t="s">
        <v>76</v>
      </c>
      <c r="AX9" s="7" t="s">
        <v>121</v>
      </c>
      <c r="AY9" s="7" t="s">
        <v>122</v>
      </c>
    </row>
    <row r="10" spans="3:51" ht="11.25">
      <c r="C10" s="13"/>
      <c r="D10" s="16" t="s">
        <v>123</v>
      </c>
      <c r="E10" s="17" t="s">
        <v>124</v>
      </c>
      <c r="F10" s="559"/>
      <c r="G10" s="559"/>
      <c r="H10" s="559"/>
      <c r="I10" s="559"/>
      <c r="J10" s="559"/>
      <c r="K10" s="560"/>
      <c r="L10" s="14"/>
      <c r="AX10" s="7" t="s">
        <v>125</v>
      </c>
      <c r="AY10" s="7" t="s">
        <v>126</v>
      </c>
    </row>
    <row r="11" spans="3:51" ht="11.25">
      <c r="C11" s="13"/>
      <c r="D11" s="16" t="s">
        <v>127</v>
      </c>
      <c r="E11" s="17" t="s">
        <v>128</v>
      </c>
      <c r="F11" s="559"/>
      <c r="G11" s="559"/>
      <c r="H11" s="559"/>
      <c r="I11" s="559"/>
      <c r="J11" s="559"/>
      <c r="K11" s="560"/>
      <c r="L11" s="14"/>
      <c r="N11" s="19"/>
      <c r="AX11" s="7" t="s">
        <v>129</v>
      </c>
      <c r="AY11" s="7" t="s">
        <v>130</v>
      </c>
    </row>
    <row r="12" spans="3:51" ht="22.5">
      <c r="C12" s="13"/>
      <c r="D12" s="16" t="s">
        <v>131</v>
      </c>
      <c r="E12" s="18" t="s">
        <v>132</v>
      </c>
      <c r="F12" s="559"/>
      <c r="G12" s="559"/>
      <c r="H12" s="559"/>
      <c r="I12" s="559"/>
      <c r="J12" s="559"/>
      <c r="K12" s="560"/>
      <c r="L12" s="14"/>
      <c r="N12" s="19"/>
      <c r="AX12" s="7" t="s">
        <v>133</v>
      </c>
      <c r="AY12" s="7" t="s">
        <v>194</v>
      </c>
    </row>
    <row r="13" spans="3:51" ht="11.25">
      <c r="C13" s="13"/>
      <c r="D13" s="16" t="s">
        <v>195</v>
      </c>
      <c r="E13" s="17" t="s">
        <v>196</v>
      </c>
      <c r="F13" s="559"/>
      <c r="G13" s="559"/>
      <c r="H13" s="559"/>
      <c r="I13" s="559"/>
      <c r="J13" s="559"/>
      <c r="K13" s="560"/>
      <c r="L13" s="14"/>
      <c r="N13" s="19"/>
      <c r="AY13" s="7" t="s">
        <v>155</v>
      </c>
    </row>
    <row r="14" spans="3:51" ht="29.25" customHeight="1">
      <c r="C14" s="13"/>
      <c r="D14" s="16" t="s">
        <v>156</v>
      </c>
      <c r="E14" s="17" t="s">
        <v>157</v>
      </c>
      <c r="F14" s="559"/>
      <c r="G14" s="559"/>
      <c r="H14" s="559"/>
      <c r="I14" s="559"/>
      <c r="J14" s="559"/>
      <c r="K14" s="560"/>
      <c r="L14" s="14"/>
      <c r="N14" s="19"/>
      <c r="AY14" s="7" t="s">
        <v>158</v>
      </c>
    </row>
    <row r="15" spans="3:51" ht="21.75" customHeight="1">
      <c r="C15" s="13"/>
      <c r="D15" s="16" t="s">
        <v>159</v>
      </c>
      <c r="E15" s="17" t="s">
        <v>160</v>
      </c>
      <c r="F15" s="43"/>
      <c r="G15" s="566" t="s">
        <v>161</v>
      </c>
      <c r="H15" s="566"/>
      <c r="I15" s="566"/>
      <c r="J15" s="566"/>
      <c r="K15" s="3"/>
      <c r="L15" s="14"/>
      <c r="N15" s="19"/>
      <c r="AY15" s="7" t="s">
        <v>162</v>
      </c>
    </row>
    <row r="16" spans="3:51" ht="12" thickBot="1">
      <c r="C16" s="13"/>
      <c r="D16" s="21" t="s">
        <v>163</v>
      </c>
      <c r="E16" s="22" t="s">
        <v>164</v>
      </c>
      <c r="F16" s="567"/>
      <c r="G16" s="567"/>
      <c r="H16" s="567"/>
      <c r="I16" s="567"/>
      <c r="J16" s="567"/>
      <c r="K16" s="568"/>
      <c r="L16" s="14"/>
      <c r="N16" s="19"/>
      <c r="AY16" s="7" t="s">
        <v>166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167</v>
      </c>
    </row>
    <row r="18" spans="3:14" ht="11.25">
      <c r="C18" s="13"/>
      <c r="D18" s="563" t="s">
        <v>168</v>
      </c>
      <c r="E18" s="564"/>
      <c r="F18" s="564"/>
      <c r="G18" s="564"/>
      <c r="H18" s="564"/>
      <c r="I18" s="564"/>
      <c r="J18" s="564"/>
      <c r="K18" s="565"/>
      <c r="L18" s="14"/>
      <c r="N18" s="19"/>
    </row>
    <row r="19" spans="3:14" ht="11.25">
      <c r="C19" s="13"/>
      <c r="D19" s="16" t="s">
        <v>151</v>
      </c>
      <c r="E19" s="17" t="s">
        <v>169</v>
      </c>
      <c r="F19" s="559"/>
      <c r="G19" s="559"/>
      <c r="H19" s="559"/>
      <c r="I19" s="559"/>
      <c r="J19" s="559"/>
      <c r="K19" s="560"/>
      <c r="L19" s="14"/>
      <c r="N19" s="19"/>
    </row>
    <row r="20" spans="3:14" ht="22.5">
      <c r="C20" s="13"/>
      <c r="D20" s="16" t="s">
        <v>152</v>
      </c>
      <c r="E20" s="23" t="s">
        <v>170</v>
      </c>
      <c r="F20" s="561"/>
      <c r="G20" s="561"/>
      <c r="H20" s="561"/>
      <c r="I20" s="561"/>
      <c r="J20" s="561"/>
      <c r="K20" s="562"/>
      <c r="L20" s="14"/>
      <c r="N20" s="19"/>
    </row>
    <row r="21" spans="3:14" ht="11.25">
      <c r="C21" s="13"/>
      <c r="D21" s="16" t="s">
        <v>153</v>
      </c>
      <c r="E21" s="23" t="s">
        <v>171</v>
      </c>
      <c r="F21" s="561"/>
      <c r="G21" s="561"/>
      <c r="H21" s="561"/>
      <c r="I21" s="561"/>
      <c r="J21" s="561"/>
      <c r="K21" s="562"/>
      <c r="L21" s="14"/>
      <c r="N21" s="19"/>
    </row>
    <row r="22" spans="3:14" ht="22.5">
      <c r="C22" s="13"/>
      <c r="D22" s="16" t="s">
        <v>172</v>
      </c>
      <c r="E22" s="23" t="s">
        <v>173</v>
      </c>
      <c r="F22" s="561"/>
      <c r="G22" s="561"/>
      <c r="H22" s="561"/>
      <c r="I22" s="561"/>
      <c r="J22" s="561"/>
      <c r="K22" s="562"/>
      <c r="L22" s="14"/>
      <c r="N22" s="19"/>
    </row>
    <row r="23" spans="3:14" ht="22.5">
      <c r="C23" s="13"/>
      <c r="D23" s="16" t="s">
        <v>174</v>
      </c>
      <c r="E23" s="23" t="s">
        <v>175</v>
      </c>
      <c r="F23" s="561"/>
      <c r="G23" s="561"/>
      <c r="H23" s="561"/>
      <c r="I23" s="561"/>
      <c r="J23" s="561"/>
      <c r="K23" s="562"/>
      <c r="L23" s="14"/>
      <c r="N23" s="19"/>
    </row>
    <row r="24" spans="3:14" ht="23.25" thickBot="1">
      <c r="C24" s="13"/>
      <c r="D24" s="21" t="s">
        <v>176</v>
      </c>
      <c r="E24" s="24" t="s">
        <v>177</v>
      </c>
      <c r="F24" s="567"/>
      <c r="G24" s="567"/>
      <c r="H24" s="567"/>
      <c r="I24" s="567"/>
      <c r="J24" s="567"/>
      <c r="K24" s="56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73" t="s">
        <v>178</v>
      </c>
      <c r="E26" s="574"/>
      <c r="F26" s="574"/>
      <c r="G26" s="574"/>
      <c r="H26" s="574"/>
      <c r="I26" s="574"/>
      <c r="J26" s="574"/>
      <c r="K26" s="575"/>
      <c r="L26" s="14"/>
      <c r="N26" s="19"/>
    </row>
    <row r="27" spans="3:14" ht="11.25">
      <c r="C27" s="13" t="s">
        <v>179</v>
      </c>
      <c r="D27" s="16" t="s">
        <v>65</v>
      </c>
      <c r="E27" s="23" t="s">
        <v>180</v>
      </c>
      <c r="F27" s="561"/>
      <c r="G27" s="561"/>
      <c r="H27" s="561"/>
      <c r="I27" s="561"/>
      <c r="J27" s="561"/>
      <c r="K27" s="562"/>
      <c r="L27" s="14"/>
      <c r="N27" s="19"/>
    </row>
    <row r="28" spans="3:14" ht="12" thickBot="1">
      <c r="C28" s="13" t="s">
        <v>181</v>
      </c>
      <c r="D28" s="576" t="s">
        <v>182</v>
      </c>
      <c r="E28" s="577"/>
      <c r="F28" s="577"/>
      <c r="G28" s="577"/>
      <c r="H28" s="577"/>
      <c r="I28" s="577"/>
      <c r="J28" s="577"/>
      <c r="K28" s="57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73" t="s">
        <v>183</v>
      </c>
      <c r="E30" s="574"/>
      <c r="F30" s="574"/>
      <c r="G30" s="574"/>
      <c r="H30" s="574"/>
      <c r="I30" s="574"/>
      <c r="J30" s="574"/>
      <c r="K30" s="575"/>
      <c r="L30" s="14"/>
      <c r="N30" s="19"/>
    </row>
    <row r="31" spans="3:14" ht="12" thickBot="1">
      <c r="C31" s="13"/>
      <c r="D31" s="26" t="s">
        <v>66</v>
      </c>
      <c r="E31" s="27" t="s">
        <v>184</v>
      </c>
      <c r="F31" s="569"/>
      <c r="G31" s="569"/>
      <c r="H31" s="569"/>
      <c r="I31" s="569"/>
      <c r="J31" s="569"/>
      <c r="K31" s="570"/>
      <c r="L31" s="14"/>
      <c r="N31" s="19"/>
    </row>
    <row r="32" spans="3:14" ht="22.5">
      <c r="C32" s="13"/>
      <c r="D32" s="28"/>
      <c r="E32" s="29" t="s">
        <v>185</v>
      </c>
      <c r="F32" s="29" t="s">
        <v>186</v>
      </c>
      <c r="G32" s="30" t="s">
        <v>187</v>
      </c>
      <c r="H32" s="571" t="s">
        <v>135</v>
      </c>
      <c r="I32" s="571"/>
      <c r="J32" s="571"/>
      <c r="K32" s="572"/>
      <c r="L32" s="14"/>
      <c r="N32" s="19"/>
    </row>
    <row r="33" spans="3:14" ht="11.25">
      <c r="C33" s="13" t="s">
        <v>179</v>
      </c>
      <c r="D33" s="16" t="s">
        <v>136</v>
      </c>
      <c r="E33" s="23" t="s">
        <v>137</v>
      </c>
      <c r="F33" s="44"/>
      <c r="G33" s="44"/>
      <c r="H33" s="561"/>
      <c r="I33" s="561"/>
      <c r="J33" s="561"/>
      <c r="K33" s="562"/>
      <c r="L33" s="14"/>
      <c r="N33" s="19"/>
    </row>
    <row r="34" spans="3:14" ht="12" thickBot="1">
      <c r="C34" s="13" t="s">
        <v>181</v>
      </c>
      <c r="D34" s="576" t="s">
        <v>138</v>
      </c>
      <c r="E34" s="577"/>
      <c r="F34" s="577"/>
      <c r="G34" s="577"/>
      <c r="H34" s="577"/>
      <c r="I34" s="577"/>
      <c r="J34" s="577"/>
      <c r="K34" s="57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73" t="s">
        <v>139</v>
      </c>
      <c r="E36" s="574"/>
      <c r="F36" s="574"/>
      <c r="G36" s="574"/>
      <c r="H36" s="574"/>
      <c r="I36" s="574"/>
      <c r="J36" s="574"/>
      <c r="K36" s="575"/>
      <c r="L36" s="14"/>
      <c r="N36" s="19"/>
    </row>
    <row r="37" spans="3:14" ht="24.75" customHeight="1">
      <c r="C37" s="13"/>
      <c r="D37" s="31"/>
      <c r="E37" s="20" t="s">
        <v>140</v>
      </c>
      <c r="F37" s="20" t="s">
        <v>141</v>
      </c>
      <c r="G37" s="20" t="s">
        <v>142</v>
      </c>
      <c r="H37" s="20" t="s">
        <v>143</v>
      </c>
      <c r="I37" s="590" t="s">
        <v>144</v>
      </c>
      <c r="J37" s="591"/>
      <c r="K37" s="592"/>
      <c r="L37" s="14"/>
      <c r="N37" s="19"/>
    </row>
    <row r="38" spans="3:12" ht="11.25">
      <c r="C38" s="13" t="s">
        <v>179</v>
      </c>
      <c r="D38" s="16" t="s">
        <v>145</v>
      </c>
      <c r="E38" s="44"/>
      <c r="F38" s="44"/>
      <c r="G38" s="44"/>
      <c r="H38" s="44"/>
      <c r="I38" s="553"/>
      <c r="J38" s="554"/>
      <c r="K38" s="555"/>
      <c r="L38" s="14"/>
    </row>
    <row r="39" spans="3:12" ht="11.25">
      <c r="C39" s="1" t="s">
        <v>223</v>
      </c>
      <c r="D39" s="16" t="s">
        <v>224</v>
      </c>
      <c r="E39" s="44"/>
      <c r="F39" s="44"/>
      <c r="G39" s="44"/>
      <c r="H39" s="44"/>
      <c r="I39" s="553"/>
      <c r="J39" s="554"/>
      <c r="K39" s="555"/>
      <c r="L39" s="14"/>
    </row>
    <row r="40" spans="3:12" ht="11.25">
      <c r="C40" s="1" t="s">
        <v>223</v>
      </c>
      <c r="D40" s="16" t="s">
        <v>226</v>
      </c>
      <c r="E40" s="44"/>
      <c r="F40" s="44"/>
      <c r="G40" s="44"/>
      <c r="H40" s="44"/>
      <c r="I40" s="553"/>
      <c r="J40" s="554"/>
      <c r="K40" s="555"/>
      <c r="L40" s="14"/>
    </row>
    <row r="41" spans="3:12" ht="11.25">
      <c r="C41" s="1" t="s">
        <v>223</v>
      </c>
      <c r="D41" s="16" t="s">
        <v>227</v>
      </c>
      <c r="E41" s="44"/>
      <c r="F41" s="44"/>
      <c r="G41" s="44"/>
      <c r="H41" s="44"/>
      <c r="I41" s="553"/>
      <c r="J41" s="554"/>
      <c r="K41" s="555"/>
      <c r="L41" s="14"/>
    </row>
    <row r="42" spans="3:12" ht="11.25">
      <c r="C42" s="1" t="s">
        <v>223</v>
      </c>
      <c r="D42" s="16" t="s">
        <v>229</v>
      </c>
      <c r="E42" s="44"/>
      <c r="F42" s="44"/>
      <c r="G42" s="44"/>
      <c r="H42" s="44"/>
      <c r="I42" s="553"/>
      <c r="J42" s="554"/>
      <c r="K42" s="555"/>
      <c r="L42" s="14"/>
    </row>
    <row r="43" spans="3:12" ht="11.25">
      <c r="C43" s="1" t="s">
        <v>223</v>
      </c>
      <c r="D43" s="16" t="s">
        <v>230</v>
      </c>
      <c r="E43" s="44"/>
      <c r="F43" s="44"/>
      <c r="G43" s="44"/>
      <c r="H43" s="44"/>
      <c r="I43" s="553"/>
      <c r="J43" s="554"/>
      <c r="K43" s="555"/>
      <c r="L43" s="14"/>
    </row>
    <row r="44" spans="3:12" ht="11.25">
      <c r="C44" s="1" t="s">
        <v>223</v>
      </c>
      <c r="D44" s="16" t="s">
        <v>231</v>
      </c>
      <c r="E44" s="44"/>
      <c r="F44" s="44"/>
      <c r="G44" s="44"/>
      <c r="H44" s="44"/>
      <c r="I44" s="553"/>
      <c r="J44" s="554"/>
      <c r="K44" s="555"/>
      <c r="L44" s="14"/>
    </row>
    <row r="45" spans="3:12" ht="11.25">
      <c r="C45" s="1" t="s">
        <v>223</v>
      </c>
      <c r="D45" s="16" t="s">
        <v>232</v>
      </c>
      <c r="E45" s="44"/>
      <c r="F45" s="44"/>
      <c r="G45" s="44"/>
      <c r="H45" s="44"/>
      <c r="I45" s="553"/>
      <c r="J45" s="554"/>
      <c r="K45" s="555"/>
      <c r="L45" s="14"/>
    </row>
    <row r="46" spans="3:12" ht="11.25">
      <c r="C46" s="1" t="s">
        <v>223</v>
      </c>
      <c r="D46" s="16" t="s">
        <v>233</v>
      </c>
      <c r="E46" s="44"/>
      <c r="F46" s="44"/>
      <c r="G46" s="44"/>
      <c r="H46" s="44"/>
      <c r="I46" s="553"/>
      <c r="J46" s="554"/>
      <c r="K46" s="555"/>
      <c r="L46" s="14"/>
    </row>
    <row r="47" spans="3:12" ht="11.25">
      <c r="C47" s="1" t="s">
        <v>223</v>
      </c>
      <c r="D47" s="16" t="s">
        <v>234</v>
      </c>
      <c r="E47" s="44"/>
      <c r="F47" s="44"/>
      <c r="G47" s="44"/>
      <c r="H47" s="44"/>
      <c r="I47" s="553"/>
      <c r="J47" s="554"/>
      <c r="K47" s="555"/>
      <c r="L47" s="14"/>
    </row>
    <row r="48" spans="3:12" ht="11.25">
      <c r="C48" s="1" t="s">
        <v>223</v>
      </c>
      <c r="D48" s="16" t="s">
        <v>235</v>
      </c>
      <c r="E48" s="44"/>
      <c r="F48" s="44"/>
      <c r="G48" s="44"/>
      <c r="H48" s="44"/>
      <c r="I48" s="553"/>
      <c r="J48" s="554"/>
      <c r="K48" s="555"/>
      <c r="L48" s="14"/>
    </row>
    <row r="49" spans="3:12" ht="11.25">
      <c r="C49" s="1" t="s">
        <v>223</v>
      </c>
      <c r="D49" s="16" t="s">
        <v>236</v>
      </c>
      <c r="E49" s="44"/>
      <c r="F49" s="44"/>
      <c r="G49" s="44"/>
      <c r="H49" s="44"/>
      <c r="I49" s="553"/>
      <c r="J49" s="554"/>
      <c r="K49" s="555"/>
      <c r="L49" s="14"/>
    </row>
    <row r="50" spans="3:12" ht="11.25">
      <c r="C50" s="1" t="s">
        <v>223</v>
      </c>
      <c r="D50" s="16" t="s">
        <v>237</v>
      </c>
      <c r="E50" s="44"/>
      <c r="F50" s="44"/>
      <c r="G50" s="44"/>
      <c r="H50" s="44"/>
      <c r="I50" s="553"/>
      <c r="J50" s="554"/>
      <c r="K50" s="555"/>
      <c r="L50" s="14"/>
    </row>
    <row r="51" spans="3:12" ht="11.25">
      <c r="C51" s="1" t="s">
        <v>223</v>
      </c>
      <c r="D51" s="16" t="s">
        <v>238</v>
      </c>
      <c r="E51" s="44"/>
      <c r="F51" s="44"/>
      <c r="G51" s="44"/>
      <c r="H51" s="44"/>
      <c r="I51" s="553"/>
      <c r="J51" s="554"/>
      <c r="K51" s="555"/>
      <c r="L51" s="14"/>
    </row>
    <row r="52" spans="3:12" ht="11.25">
      <c r="C52" s="1" t="s">
        <v>223</v>
      </c>
      <c r="D52" s="16" t="s">
        <v>239</v>
      </c>
      <c r="E52" s="44"/>
      <c r="F52" s="44"/>
      <c r="G52" s="44"/>
      <c r="H52" s="44"/>
      <c r="I52" s="553"/>
      <c r="J52" s="554"/>
      <c r="K52" s="555"/>
      <c r="L52" s="14"/>
    </row>
    <row r="53" spans="3:12" ht="11.25">
      <c r="C53" s="1" t="s">
        <v>223</v>
      </c>
      <c r="D53" s="16" t="s">
        <v>244</v>
      </c>
      <c r="E53" s="44"/>
      <c r="F53" s="44"/>
      <c r="G53" s="44"/>
      <c r="H53" s="44"/>
      <c r="I53" s="553"/>
      <c r="J53" s="554"/>
      <c r="K53" s="555"/>
      <c r="L53" s="14"/>
    </row>
    <row r="54" spans="3:12" ht="11.25">
      <c r="C54" s="1" t="s">
        <v>223</v>
      </c>
      <c r="D54" s="16" t="s">
        <v>245</v>
      </c>
      <c r="E54" s="44"/>
      <c r="F54" s="44"/>
      <c r="G54" s="44"/>
      <c r="H54" s="44"/>
      <c r="I54" s="553"/>
      <c r="J54" s="554"/>
      <c r="K54" s="555"/>
      <c r="L54" s="14"/>
    </row>
    <row r="55" spans="3:14" ht="12" thickBot="1">
      <c r="C55" s="13" t="s">
        <v>181</v>
      </c>
      <c r="D55" s="576" t="s">
        <v>146</v>
      </c>
      <c r="E55" s="577"/>
      <c r="F55" s="577"/>
      <c r="G55" s="577"/>
      <c r="H55" s="577"/>
      <c r="I55" s="577"/>
      <c r="J55" s="577"/>
      <c r="K55" s="57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87" t="s">
        <v>147</v>
      </c>
      <c r="E57" s="588"/>
      <c r="F57" s="588"/>
      <c r="G57" s="588"/>
      <c r="H57" s="588"/>
      <c r="I57" s="588"/>
      <c r="J57" s="588"/>
      <c r="K57" s="589"/>
      <c r="L57" s="14"/>
      <c r="N57" s="19"/>
    </row>
    <row r="58" spans="3:14" ht="22.5">
      <c r="C58" s="13"/>
      <c r="D58" s="16" t="s">
        <v>148</v>
      </c>
      <c r="E58" s="23" t="s">
        <v>149</v>
      </c>
      <c r="F58" s="581"/>
      <c r="G58" s="582"/>
      <c r="H58" s="582"/>
      <c r="I58" s="582"/>
      <c r="J58" s="582"/>
      <c r="K58" s="583"/>
      <c r="L58" s="14"/>
      <c r="N58" s="19"/>
    </row>
    <row r="59" spans="3:14" ht="11.25">
      <c r="C59" s="13"/>
      <c r="D59" s="16" t="s">
        <v>150</v>
      </c>
      <c r="E59" s="23" t="s">
        <v>61</v>
      </c>
      <c r="F59" s="584"/>
      <c r="G59" s="585"/>
      <c r="H59" s="585"/>
      <c r="I59" s="585"/>
      <c r="J59" s="585"/>
      <c r="K59" s="586"/>
      <c r="L59" s="14"/>
      <c r="N59" s="19"/>
    </row>
    <row r="60" spans="3:14" ht="23.25" thickBot="1">
      <c r="C60" s="13"/>
      <c r="D60" s="21" t="s">
        <v>62</v>
      </c>
      <c r="E60" s="24" t="s">
        <v>207</v>
      </c>
      <c r="F60" s="593"/>
      <c r="G60" s="594"/>
      <c r="H60" s="594"/>
      <c r="I60" s="594"/>
      <c r="J60" s="594"/>
      <c r="K60" s="59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73" t="s">
        <v>208</v>
      </c>
      <c r="E62" s="574"/>
      <c r="F62" s="574"/>
      <c r="G62" s="574"/>
      <c r="H62" s="574"/>
      <c r="I62" s="574"/>
      <c r="J62" s="574"/>
      <c r="K62" s="575"/>
      <c r="L62" s="14"/>
      <c r="N62" s="19"/>
    </row>
    <row r="63" spans="3:14" ht="11.25">
      <c r="C63" s="13"/>
      <c r="D63" s="16"/>
      <c r="E63" s="32" t="s">
        <v>209</v>
      </c>
      <c r="F63" s="579" t="s">
        <v>210</v>
      </c>
      <c r="G63" s="579"/>
      <c r="H63" s="579"/>
      <c r="I63" s="579"/>
      <c r="J63" s="579"/>
      <c r="K63" s="580"/>
      <c r="L63" s="14"/>
      <c r="N63" s="19"/>
    </row>
    <row r="64" spans="3:14" ht="11.25">
      <c r="C64" s="13" t="s">
        <v>179</v>
      </c>
      <c r="D64" s="16" t="s">
        <v>211</v>
      </c>
      <c r="E64" s="42"/>
      <c r="F64" s="584"/>
      <c r="G64" s="585"/>
      <c r="H64" s="585"/>
      <c r="I64" s="585"/>
      <c r="J64" s="585"/>
      <c r="K64" s="586"/>
      <c r="L64" s="14"/>
      <c r="N64" s="19"/>
    </row>
    <row r="65" spans="3:14" ht="12" thickBot="1">
      <c r="C65" s="13" t="s">
        <v>181</v>
      </c>
      <c r="D65" s="576" t="s">
        <v>212</v>
      </c>
      <c r="E65" s="577"/>
      <c r="F65" s="577"/>
      <c r="G65" s="577"/>
      <c r="H65" s="577"/>
      <c r="I65" s="577"/>
      <c r="J65" s="577"/>
      <c r="K65" s="57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87" t="s">
        <v>213</v>
      </c>
      <c r="E67" s="588"/>
      <c r="F67" s="588"/>
      <c r="G67" s="588"/>
      <c r="H67" s="588"/>
      <c r="I67" s="588"/>
      <c r="J67" s="588"/>
      <c r="K67" s="589"/>
      <c r="L67" s="14"/>
      <c r="N67" s="19"/>
    </row>
    <row r="68" spans="3:14" ht="52.5" customHeight="1">
      <c r="C68" s="13"/>
      <c r="D68" s="16" t="s">
        <v>214</v>
      </c>
      <c r="E68" s="23" t="s">
        <v>215</v>
      </c>
      <c r="F68" s="599"/>
      <c r="G68" s="599"/>
      <c r="H68" s="599"/>
      <c r="I68" s="599"/>
      <c r="J68" s="599"/>
      <c r="K68" s="600"/>
      <c r="L68" s="14"/>
      <c r="N68" s="19"/>
    </row>
    <row r="69" spans="3:14" ht="11.25">
      <c r="C69" s="13"/>
      <c r="D69" s="16" t="s">
        <v>216</v>
      </c>
      <c r="E69" s="23" t="s">
        <v>217</v>
      </c>
      <c r="F69" s="596"/>
      <c r="G69" s="597"/>
      <c r="H69" s="597"/>
      <c r="I69" s="597"/>
      <c r="J69" s="597"/>
      <c r="K69" s="598"/>
      <c r="L69" s="14"/>
      <c r="N69" s="19"/>
    </row>
    <row r="70" spans="3:14" ht="11.25">
      <c r="C70" s="13"/>
      <c r="D70" s="16" t="s">
        <v>218</v>
      </c>
      <c r="E70" s="23" t="s">
        <v>219</v>
      </c>
      <c r="F70" s="561"/>
      <c r="G70" s="561"/>
      <c r="H70" s="561"/>
      <c r="I70" s="561"/>
      <c r="J70" s="561"/>
      <c r="K70" s="562"/>
      <c r="L70" s="14"/>
      <c r="N70" s="19"/>
    </row>
    <row r="71" spans="3:12" ht="23.25" thickBot="1">
      <c r="C71" s="13"/>
      <c r="D71" s="21" t="s">
        <v>220</v>
      </c>
      <c r="E71" s="24" t="s">
        <v>221</v>
      </c>
      <c r="F71" s="567"/>
      <c r="G71" s="567"/>
      <c r="H71" s="567"/>
      <c r="I71" s="567"/>
      <c r="J71" s="567"/>
      <c r="K71" s="56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8:AN41"/>
  <sheetViews>
    <sheetView showGridLines="0" zoomScalePageLayoutView="0" workbookViewId="0" topLeftCell="D27">
      <selection activeCell="E9" sqref="E9:S38"/>
    </sheetView>
  </sheetViews>
  <sheetFormatPr defaultColWidth="9.140625" defaultRowHeight="11.25"/>
  <cols>
    <col min="1" max="3" width="0" style="318" hidden="1" customWidth="1"/>
    <col min="4" max="4" width="2.28125" style="318" customWidth="1"/>
    <col min="5" max="5" width="9.140625" style="318" customWidth="1"/>
    <col min="6" max="6" width="41.00390625" style="318" customWidth="1"/>
    <col min="7" max="7" width="15.00390625" style="318" customWidth="1"/>
    <col min="8" max="8" width="8.57421875" style="318" customWidth="1"/>
    <col min="9" max="9" width="8.421875" style="318" customWidth="1"/>
    <col min="10" max="10" width="8.28125" style="318" customWidth="1"/>
    <col min="11" max="11" width="12.00390625" style="318" customWidth="1"/>
    <col min="12" max="12" width="12.7109375" style="318" customWidth="1"/>
    <col min="13" max="13" width="11.57421875" style="318" customWidth="1"/>
    <col min="14" max="15" width="13.57421875" style="318" customWidth="1"/>
    <col min="16" max="16" width="15.140625" style="318" customWidth="1"/>
    <col min="17" max="17" width="14.57421875" style="318" customWidth="1"/>
    <col min="18" max="18" width="29.140625" style="318" customWidth="1"/>
    <col min="19" max="19" width="21.00390625" style="318" customWidth="1"/>
    <col min="20" max="16384" width="9.140625" style="318" customWidth="1"/>
  </cols>
  <sheetData>
    <row r="1" ht="15" customHeight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40" ht="15" customHeight="1" thickBot="1">
      <c r="D8" s="387"/>
      <c r="E8" s="385"/>
      <c r="F8" s="386"/>
      <c r="G8" s="386"/>
      <c r="H8" s="386"/>
      <c r="I8" s="386"/>
      <c r="J8" s="386"/>
      <c r="K8" s="386"/>
      <c r="L8" s="386"/>
      <c r="M8" s="385"/>
      <c r="N8" s="385"/>
      <c r="O8" s="385"/>
      <c r="P8" s="385"/>
      <c r="Q8" s="385"/>
      <c r="R8" s="385"/>
      <c r="S8" s="385"/>
      <c r="T8" s="384"/>
      <c r="U8" s="377"/>
      <c r="V8" s="377"/>
      <c r="W8" s="377"/>
      <c r="X8" s="377"/>
      <c r="Y8" s="377"/>
      <c r="Z8" s="377"/>
      <c r="AA8" s="377"/>
      <c r="AB8" s="377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</row>
    <row r="9" spans="4:36" ht="35.25" customHeight="1" thickBot="1">
      <c r="D9" s="380"/>
      <c r="E9" s="491" t="s">
        <v>770</v>
      </c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3"/>
      <c r="T9" s="382"/>
      <c r="U9" s="381"/>
      <c r="V9" s="381"/>
      <c r="W9" s="381"/>
      <c r="X9" s="381"/>
      <c r="Y9" s="381"/>
      <c r="Z9" s="381"/>
      <c r="AA9" s="381"/>
      <c r="AB9" s="381"/>
      <c r="AC9" s="376"/>
      <c r="AD9" s="376"/>
      <c r="AE9" s="376"/>
      <c r="AF9" s="376"/>
      <c r="AG9" s="376"/>
      <c r="AH9" s="376"/>
      <c r="AI9" s="376"/>
      <c r="AJ9" s="376"/>
    </row>
    <row r="10" spans="4:36" ht="12" thickBot="1">
      <c r="D10" s="380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8"/>
      <c r="U10" s="377"/>
      <c r="V10" s="377"/>
      <c r="W10" s="377"/>
      <c r="X10" s="377"/>
      <c r="Y10" s="377"/>
      <c r="Z10" s="377"/>
      <c r="AA10" s="377"/>
      <c r="AB10" s="377"/>
      <c r="AC10" s="376"/>
      <c r="AD10" s="376"/>
      <c r="AE10" s="376"/>
      <c r="AF10" s="376"/>
      <c r="AG10" s="376"/>
      <c r="AH10" s="376"/>
      <c r="AI10" s="376"/>
      <c r="AJ10" s="376"/>
    </row>
    <row r="11" spans="4:20" ht="45.75" customHeight="1">
      <c r="D11" s="375"/>
      <c r="E11" s="511" t="s">
        <v>750</v>
      </c>
      <c r="F11" s="485" t="s">
        <v>424</v>
      </c>
      <c r="G11" s="487" t="s">
        <v>38</v>
      </c>
      <c r="H11" s="502" t="s">
        <v>425</v>
      </c>
      <c r="I11" s="503"/>
      <c r="J11" s="504"/>
      <c r="K11" s="496" t="s">
        <v>749</v>
      </c>
      <c r="L11" s="497"/>
      <c r="M11" s="498"/>
      <c r="N11" s="496" t="s">
        <v>748</v>
      </c>
      <c r="O11" s="497"/>
      <c r="P11" s="498"/>
      <c r="Q11" s="489" t="s">
        <v>777</v>
      </c>
      <c r="R11" s="485" t="s">
        <v>747</v>
      </c>
      <c r="S11" s="487" t="s">
        <v>746</v>
      </c>
      <c r="T11" s="334"/>
    </row>
    <row r="12" spans="4:20" ht="15" customHeight="1" thickBot="1">
      <c r="D12" s="375"/>
      <c r="E12" s="512"/>
      <c r="F12" s="486"/>
      <c r="G12" s="488"/>
      <c r="H12" s="505"/>
      <c r="I12" s="506"/>
      <c r="J12" s="507"/>
      <c r="K12" s="499"/>
      <c r="L12" s="500"/>
      <c r="M12" s="501"/>
      <c r="N12" s="508"/>
      <c r="O12" s="509"/>
      <c r="P12" s="510"/>
      <c r="Q12" s="490"/>
      <c r="R12" s="486"/>
      <c r="S12" s="488"/>
      <c r="T12" s="334"/>
    </row>
    <row r="13" spans="4:20" ht="15" customHeight="1" thickBot="1">
      <c r="D13" s="343"/>
      <c r="E13" s="374">
        <v>1</v>
      </c>
      <c r="F13" s="373">
        <v>2</v>
      </c>
      <c r="G13" s="373">
        <v>3</v>
      </c>
      <c r="H13" s="429">
        <v>4</v>
      </c>
      <c r="I13" s="429">
        <v>5</v>
      </c>
      <c r="J13" s="429">
        <v>6</v>
      </c>
      <c r="K13" s="429">
        <v>7</v>
      </c>
      <c r="L13" s="429">
        <v>8</v>
      </c>
      <c r="M13" s="430">
        <v>9</v>
      </c>
      <c r="N13" s="432">
        <v>11</v>
      </c>
      <c r="O13" s="433">
        <v>12</v>
      </c>
      <c r="P13" s="432">
        <v>13</v>
      </c>
      <c r="Q13" s="431">
        <v>14</v>
      </c>
      <c r="R13" s="373">
        <v>15</v>
      </c>
      <c r="S13" s="372">
        <v>16</v>
      </c>
      <c r="T13" s="334"/>
    </row>
    <row r="14" spans="4:22" ht="22.5">
      <c r="D14" s="343"/>
      <c r="E14" s="370" t="s">
        <v>446</v>
      </c>
      <c r="F14" s="357" t="s">
        <v>745</v>
      </c>
      <c r="G14" s="369" t="s">
        <v>741</v>
      </c>
      <c r="H14" s="368"/>
      <c r="I14" s="424"/>
      <c r="J14" s="424"/>
      <c r="K14" s="363"/>
      <c r="L14" s="363"/>
      <c r="M14" s="362"/>
      <c r="N14" s="363"/>
      <c r="O14" s="363"/>
      <c r="P14" s="362"/>
      <c r="Q14" s="365"/>
      <c r="R14" s="365"/>
      <c r="S14" s="364"/>
      <c r="T14" s="334"/>
      <c r="V14" s="358">
        <f>SUM(V15:V17)</f>
        <v>0</v>
      </c>
    </row>
    <row r="15" spans="4:22" ht="15" customHeight="1">
      <c r="D15" s="343"/>
      <c r="E15" s="371" t="s">
        <v>109</v>
      </c>
      <c r="F15" s="350" t="s">
        <v>743</v>
      </c>
      <c r="G15" s="349" t="s">
        <v>741</v>
      </c>
      <c r="H15" s="356"/>
      <c r="I15" s="425"/>
      <c r="J15" s="425"/>
      <c r="K15" s="363"/>
      <c r="L15" s="363"/>
      <c r="M15" s="362"/>
      <c r="N15" s="363"/>
      <c r="O15" s="363"/>
      <c r="P15" s="362"/>
      <c r="Q15" s="361"/>
      <c r="R15" s="361"/>
      <c r="S15" s="360"/>
      <c r="T15" s="334"/>
      <c r="V15" s="358">
        <f>IF(H15="",0,1)</f>
        <v>0</v>
      </c>
    </row>
    <row r="16" spans="4:22" ht="15" customHeight="1">
      <c r="D16" s="343"/>
      <c r="E16" s="371" t="s">
        <v>113</v>
      </c>
      <c r="F16" s="350" t="s">
        <v>738</v>
      </c>
      <c r="G16" s="349" t="s">
        <v>741</v>
      </c>
      <c r="H16" s="356"/>
      <c r="I16" s="426"/>
      <c r="J16" s="426"/>
      <c r="K16" s="355"/>
      <c r="L16" s="355"/>
      <c r="M16" s="354"/>
      <c r="N16" s="355"/>
      <c r="O16" s="355"/>
      <c r="P16" s="354"/>
      <c r="Q16" s="353"/>
      <c r="R16" s="353"/>
      <c r="S16" s="352"/>
      <c r="T16" s="334"/>
      <c r="V16" s="358">
        <f>IF(H16="",0,1)</f>
        <v>0</v>
      </c>
    </row>
    <row r="17" spans="4:22" ht="20.25" customHeight="1" thickBot="1">
      <c r="D17" s="343"/>
      <c r="E17" s="371" t="s">
        <v>118</v>
      </c>
      <c r="F17" s="388" t="s">
        <v>736</v>
      </c>
      <c r="G17" s="349" t="s">
        <v>741</v>
      </c>
      <c r="H17" s="356"/>
      <c r="I17" s="426"/>
      <c r="J17" s="426"/>
      <c r="K17" s="355"/>
      <c r="L17" s="355"/>
      <c r="M17" s="354"/>
      <c r="N17" s="355"/>
      <c r="O17" s="355"/>
      <c r="P17" s="354"/>
      <c r="Q17" s="353"/>
      <c r="R17" s="353"/>
      <c r="S17" s="352"/>
      <c r="T17" s="334"/>
      <c r="V17" s="358">
        <f>IF(H17="",0,1)</f>
        <v>0</v>
      </c>
    </row>
    <row r="18" spans="4:22" ht="22.5">
      <c r="D18" s="343"/>
      <c r="E18" s="370" t="s">
        <v>448</v>
      </c>
      <c r="F18" s="357" t="s">
        <v>751</v>
      </c>
      <c r="G18" s="369" t="s">
        <v>741</v>
      </c>
      <c r="H18" s="368"/>
      <c r="I18" s="424"/>
      <c r="J18" s="424"/>
      <c r="K18" s="367"/>
      <c r="L18" s="367"/>
      <c r="M18" s="366"/>
      <c r="N18" s="367"/>
      <c r="O18" s="367"/>
      <c r="P18" s="366"/>
      <c r="Q18" s="365"/>
      <c r="R18" s="365"/>
      <c r="S18" s="364"/>
      <c r="T18" s="334"/>
      <c r="V18" s="358">
        <f>SUM(V19:V21)</f>
        <v>0</v>
      </c>
    </row>
    <row r="19" spans="4:22" ht="15" customHeight="1">
      <c r="D19" s="343"/>
      <c r="E19" s="359" t="s">
        <v>151</v>
      </c>
      <c r="F19" s="350" t="s">
        <v>743</v>
      </c>
      <c r="G19" s="349" t="s">
        <v>741</v>
      </c>
      <c r="H19" s="356"/>
      <c r="I19" s="425"/>
      <c r="J19" s="425"/>
      <c r="K19" s="363"/>
      <c r="L19" s="363"/>
      <c r="M19" s="362"/>
      <c r="N19" s="363"/>
      <c r="O19" s="363"/>
      <c r="P19" s="362"/>
      <c r="Q19" s="361"/>
      <c r="R19" s="361"/>
      <c r="S19" s="360"/>
      <c r="T19" s="334"/>
      <c r="V19" s="358">
        <f>IF(H19="",0,1)</f>
        <v>0</v>
      </c>
    </row>
    <row r="20" spans="4:22" ht="15" customHeight="1">
      <c r="D20" s="343"/>
      <c r="E20" s="359" t="s">
        <v>152</v>
      </c>
      <c r="F20" s="350" t="s">
        <v>738</v>
      </c>
      <c r="G20" s="349" t="s">
        <v>741</v>
      </c>
      <c r="H20" s="356"/>
      <c r="I20" s="426"/>
      <c r="J20" s="426"/>
      <c r="K20" s="355"/>
      <c r="L20" s="355"/>
      <c r="M20" s="354"/>
      <c r="N20" s="355"/>
      <c r="O20" s="355"/>
      <c r="P20" s="354"/>
      <c r="Q20" s="353"/>
      <c r="R20" s="353"/>
      <c r="S20" s="352"/>
      <c r="T20" s="334"/>
      <c r="V20" s="358">
        <f>IF(H20="",0,1)</f>
        <v>0</v>
      </c>
    </row>
    <row r="21" spans="4:22" ht="15" customHeight="1" thickBot="1">
      <c r="D21" s="343"/>
      <c r="E21" s="359" t="s">
        <v>153</v>
      </c>
      <c r="F21" s="388" t="s">
        <v>736</v>
      </c>
      <c r="G21" s="349" t="s">
        <v>741</v>
      </c>
      <c r="H21" s="356"/>
      <c r="I21" s="426"/>
      <c r="J21" s="426"/>
      <c r="K21" s="355"/>
      <c r="L21" s="355"/>
      <c r="M21" s="354"/>
      <c r="N21" s="355"/>
      <c r="O21" s="355"/>
      <c r="P21" s="354"/>
      <c r="Q21" s="353"/>
      <c r="R21" s="353"/>
      <c r="S21" s="352"/>
      <c r="T21" s="334"/>
      <c r="V21" s="358">
        <f>IF(H21="",0,1)</f>
        <v>0</v>
      </c>
    </row>
    <row r="22" spans="4:22" ht="33.75">
      <c r="D22" s="343"/>
      <c r="E22" s="370" t="s">
        <v>449</v>
      </c>
      <c r="F22" s="357" t="s">
        <v>752</v>
      </c>
      <c r="G22" s="369" t="s">
        <v>741</v>
      </c>
      <c r="H22" s="368">
        <v>12.46</v>
      </c>
      <c r="I22" s="424">
        <v>13.2</v>
      </c>
      <c r="J22" s="424">
        <v>13.39</v>
      </c>
      <c r="K22" s="367">
        <v>40909</v>
      </c>
      <c r="L22" s="367">
        <v>41091</v>
      </c>
      <c r="M22" s="366">
        <v>41153</v>
      </c>
      <c r="N22" s="367">
        <v>41090</v>
      </c>
      <c r="O22" s="367">
        <v>41152</v>
      </c>
      <c r="P22" s="366">
        <v>41274</v>
      </c>
      <c r="Q22" s="438" t="s">
        <v>801</v>
      </c>
      <c r="R22" s="438" t="s">
        <v>792</v>
      </c>
      <c r="S22" s="439" t="s">
        <v>802</v>
      </c>
      <c r="T22" s="334"/>
      <c r="V22" s="358">
        <f>SUM(V23:V25)</f>
        <v>1</v>
      </c>
    </row>
    <row r="23" spans="4:22" ht="15" customHeight="1">
      <c r="D23" s="343"/>
      <c r="E23" s="359" t="s">
        <v>65</v>
      </c>
      <c r="F23" s="350" t="s">
        <v>743</v>
      </c>
      <c r="G23" s="349" t="s">
        <v>741</v>
      </c>
      <c r="H23" s="356"/>
      <c r="I23" s="425"/>
      <c r="J23" s="425"/>
      <c r="K23" s="363"/>
      <c r="L23" s="363"/>
      <c r="M23" s="362"/>
      <c r="N23" s="363"/>
      <c r="O23" s="363"/>
      <c r="P23" s="362"/>
      <c r="Q23" s="361"/>
      <c r="R23" s="361"/>
      <c r="S23" s="360"/>
      <c r="T23" s="334"/>
      <c r="V23" s="358">
        <f>IF(H23="",0,1)</f>
        <v>0</v>
      </c>
    </row>
    <row r="24" spans="4:22" ht="20.25" customHeight="1">
      <c r="D24" s="343"/>
      <c r="E24" s="359" t="s">
        <v>450</v>
      </c>
      <c r="F24" s="350" t="s">
        <v>738</v>
      </c>
      <c r="G24" s="349" t="s">
        <v>741</v>
      </c>
      <c r="H24" s="356"/>
      <c r="I24" s="426"/>
      <c r="J24" s="426"/>
      <c r="K24" s="355"/>
      <c r="L24" s="355"/>
      <c r="M24" s="354"/>
      <c r="N24" s="355"/>
      <c r="O24" s="355"/>
      <c r="P24" s="354"/>
      <c r="Q24" s="353"/>
      <c r="R24" s="353"/>
      <c r="S24" s="352"/>
      <c r="T24" s="334"/>
      <c r="V24" s="358">
        <f>IF(H24="",0,1)</f>
        <v>0</v>
      </c>
    </row>
    <row r="25" spans="4:22" ht="34.5" thickBot="1">
      <c r="D25" s="343"/>
      <c r="E25" s="359" t="s">
        <v>455</v>
      </c>
      <c r="F25" s="388" t="s">
        <v>736</v>
      </c>
      <c r="G25" s="349" t="s">
        <v>741</v>
      </c>
      <c r="H25" s="356">
        <f>H22</f>
        <v>12.46</v>
      </c>
      <c r="I25" s="356">
        <f>I22</f>
        <v>13.2</v>
      </c>
      <c r="J25" s="356">
        <f>J22</f>
        <v>13.39</v>
      </c>
      <c r="K25" s="356"/>
      <c r="L25" s="356"/>
      <c r="M25" s="356"/>
      <c r="N25" s="355">
        <v>41090</v>
      </c>
      <c r="O25" s="355">
        <v>41152</v>
      </c>
      <c r="P25" s="354">
        <v>41274</v>
      </c>
      <c r="Q25" s="444" t="s">
        <v>801</v>
      </c>
      <c r="R25" s="444" t="s">
        <v>792</v>
      </c>
      <c r="S25" s="445" t="s">
        <v>802</v>
      </c>
      <c r="T25" s="334"/>
      <c r="V25" s="358">
        <f>IF(H25="",0,1)</f>
        <v>1</v>
      </c>
    </row>
    <row r="26" spans="4:22" ht="45">
      <c r="D26" s="343"/>
      <c r="E26" s="370" t="s">
        <v>475</v>
      </c>
      <c r="F26" s="357" t="s">
        <v>744</v>
      </c>
      <c r="G26" s="369" t="s">
        <v>741</v>
      </c>
      <c r="H26" s="368"/>
      <c r="I26" s="424"/>
      <c r="J26" s="424"/>
      <c r="K26" s="367"/>
      <c r="L26" s="367"/>
      <c r="M26" s="366"/>
      <c r="N26" s="367"/>
      <c r="O26" s="367"/>
      <c r="P26" s="366"/>
      <c r="Q26" s="365"/>
      <c r="R26" s="365"/>
      <c r="S26" s="364"/>
      <c r="T26" s="334"/>
      <c r="V26" s="358">
        <f>SUM(V27:V29)</f>
        <v>0</v>
      </c>
    </row>
    <row r="27" spans="4:22" ht="19.5" customHeight="1">
      <c r="D27" s="343"/>
      <c r="E27" s="359" t="s">
        <v>66</v>
      </c>
      <c r="F27" s="350" t="s">
        <v>743</v>
      </c>
      <c r="G27" s="349" t="s">
        <v>741</v>
      </c>
      <c r="H27" s="356"/>
      <c r="I27" s="425"/>
      <c r="J27" s="425"/>
      <c r="K27" s="363"/>
      <c r="L27" s="363"/>
      <c r="M27" s="362"/>
      <c r="N27" s="363"/>
      <c r="O27" s="363"/>
      <c r="P27" s="362"/>
      <c r="Q27" s="361"/>
      <c r="R27" s="361"/>
      <c r="S27" s="360"/>
      <c r="T27" s="334"/>
      <c r="V27" s="358">
        <f>IF(H27="",0,1)</f>
        <v>0</v>
      </c>
    </row>
    <row r="28" spans="4:22" ht="19.5" customHeight="1">
      <c r="D28" s="343"/>
      <c r="E28" s="359" t="s">
        <v>739</v>
      </c>
      <c r="F28" s="350" t="s">
        <v>738</v>
      </c>
      <c r="G28" s="349" t="s">
        <v>741</v>
      </c>
      <c r="H28" s="356"/>
      <c r="I28" s="426"/>
      <c r="J28" s="426"/>
      <c r="K28" s="355"/>
      <c r="L28" s="355"/>
      <c r="M28" s="354"/>
      <c r="N28" s="355"/>
      <c r="O28" s="355"/>
      <c r="P28" s="354"/>
      <c r="Q28" s="353"/>
      <c r="R28" s="353"/>
      <c r="S28" s="352"/>
      <c r="T28" s="334"/>
      <c r="V28" s="358">
        <f>IF(H28="",0,1)</f>
        <v>0</v>
      </c>
    </row>
    <row r="29" spans="4:22" ht="15" customHeight="1" thickBot="1">
      <c r="D29" s="343"/>
      <c r="E29" s="342" t="s">
        <v>753</v>
      </c>
      <c r="F29" s="391" t="s">
        <v>736</v>
      </c>
      <c r="G29" s="392" t="s">
        <v>741</v>
      </c>
      <c r="H29" s="339"/>
      <c r="I29" s="427"/>
      <c r="J29" s="427"/>
      <c r="K29" s="338"/>
      <c r="L29" s="338"/>
      <c r="M29" s="337"/>
      <c r="N29" s="338"/>
      <c r="O29" s="338"/>
      <c r="P29" s="337"/>
      <c r="Q29" s="336"/>
      <c r="R29" s="336"/>
      <c r="S29" s="335"/>
      <c r="T29" s="334"/>
      <c r="V29" s="358">
        <f>IF(H29="",0,1)</f>
        <v>0</v>
      </c>
    </row>
    <row r="30" spans="4:20" ht="45">
      <c r="D30" s="343"/>
      <c r="E30" s="389" t="s">
        <v>433</v>
      </c>
      <c r="F30" s="357" t="s">
        <v>742</v>
      </c>
      <c r="G30" s="349" t="s">
        <v>741</v>
      </c>
      <c r="H30" s="390"/>
      <c r="I30" s="425"/>
      <c r="J30" s="425"/>
      <c r="K30" s="363"/>
      <c r="L30" s="363"/>
      <c r="M30" s="362"/>
      <c r="N30" s="363"/>
      <c r="O30" s="363"/>
      <c r="P30" s="362"/>
      <c r="Q30" s="361"/>
      <c r="R30" s="361"/>
      <c r="S30" s="360"/>
      <c r="T30" s="334"/>
    </row>
    <row r="31" spans="4:20" ht="21" customHeight="1">
      <c r="D31" s="343"/>
      <c r="E31" s="351" t="s">
        <v>435</v>
      </c>
      <c r="F31" s="350" t="s">
        <v>738</v>
      </c>
      <c r="G31" s="349" t="s">
        <v>741</v>
      </c>
      <c r="H31" s="356"/>
      <c r="I31" s="426"/>
      <c r="J31" s="426"/>
      <c r="K31" s="355"/>
      <c r="L31" s="355"/>
      <c r="M31" s="354"/>
      <c r="N31" s="355"/>
      <c r="O31" s="355"/>
      <c r="P31" s="354"/>
      <c r="Q31" s="353"/>
      <c r="R31" s="353"/>
      <c r="S31" s="352"/>
      <c r="T31" s="334"/>
    </row>
    <row r="32" spans="4:20" ht="21" customHeight="1" thickBot="1">
      <c r="D32" s="343"/>
      <c r="E32" s="342" t="s">
        <v>737</v>
      </c>
      <c r="F32" s="391" t="s">
        <v>736</v>
      </c>
      <c r="G32" s="392" t="s">
        <v>741</v>
      </c>
      <c r="H32" s="339"/>
      <c r="I32" s="427"/>
      <c r="J32" s="427"/>
      <c r="K32" s="338"/>
      <c r="L32" s="338"/>
      <c r="M32" s="337"/>
      <c r="N32" s="338"/>
      <c r="O32" s="338"/>
      <c r="P32" s="337"/>
      <c r="Q32" s="336"/>
      <c r="R32" s="336"/>
      <c r="S32" s="335"/>
      <c r="T32" s="334"/>
    </row>
    <row r="33" spans="4:20" ht="56.25">
      <c r="D33" s="343"/>
      <c r="E33" s="389" t="s">
        <v>436</v>
      </c>
      <c r="F33" s="357" t="s">
        <v>740</v>
      </c>
      <c r="G33" s="349" t="s">
        <v>735</v>
      </c>
      <c r="H33" s="390"/>
      <c r="I33" s="425"/>
      <c r="J33" s="425"/>
      <c r="K33" s="363"/>
      <c r="L33" s="363"/>
      <c r="M33" s="362"/>
      <c r="N33" s="363"/>
      <c r="O33" s="363"/>
      <c r="P33" s="362"/>
      <c r="Q33" s="361"/>
      <c r="R33" s="361"/>
      <c r="S33" s="360"/>
      <c r="T33" s="334"/>
    </row>
    <row r="34" spans="4:20" ht="20.25" customHeight="1">
      <c r="D34" s="343"/>
      <c r="E34" s="351" t="s">
        <v>438</v>
      </c>
      <c r="F34" s="350" t="s">
        <v>738</v>
      </c>
      <c r="G34" s="349" t="s">
        <v>735</v>
      </c>
      <c r="H34" s="356"/>
      <c r="I34" s="426"/>
      <c r="J34" s="426"/>
      <c r="K34" s="355"/>
      <c r="L34" s="355"/>
      <c r="M34" s="354"/>
      <c r="N34" s="355"/>
      <c r="O34" s="355"/>
      <c r="P34" s="354"/>
      <c r="Q34" s="353"/>
      <c r="R34" s="353"/>
      <c r="S34" s="352"/>
      <c r="T34" s="334"/>
    </row>
    <row r="35" spans="4:20" ht="20.25" customHeight="1" thickBot="1">
      <c r="D35" s="343"/>
      <c r="E35" s="342" t="s">
        <v>754</v>
      </c>
      <c r="F35" s="391" t="s">
        <v>736</v>
      </c>
      <c r="G35" s="392" t="s">
        <v>735</v>
      </c>
      <c r="H35" s="339"/>
      <c r="I35" s="427"/>
      <c r="J35" s="427"/>
      <c r="K35" s="338"/>
      <c r="L35" s="338"/>
      <c r="M35" s="337"/>
      <c r="N35" s="338"/>
      <c r="O35" s="338"/>
      <c r="P35" s="337"/>
      <c r="Q35" s="336"/>
      <c r="R35" s="336"/>
      <c r="S35" s="335"/>
      <c r="T35" s="334"/>
    </row>
    <row r="36" spans="4:20" ht="45">
      <c r="D36" s="343"/>
      <c r="E36" s="389" t="s">
        <v>439</v>
      </c>
      <c r="F36" s="393" t="s">
        <v>780</v>
      </c>
      <c r="G36" s="349" t="s">
        <v>735</v>
      </c>
      <c r="H36" s="390"/>
      <c r="I36" s="425"/>
      <c r="J36" s="425"/>
      <c r="K36" s="363"/>
      <c r="L36" s="363"/>
      <c r="M36" s="362"/>
      <c r="N36" s="363"/>
      <c r="O36" s="363"/>
      <c r="P36" s="362"/>
      <c r="Q36" s="361"/>
      <c r="R36" s="361"/>
      <c r="S36" s="360"/>
      <c r="T36" s="334"/>
    </row>
    <row r="37" spans="4:20" ht="21.75" customHeight="1">
      <c r="D37" s="343"/>
      <c r="E37" s="351" t="s">
        <v>211</v>
      </c>
      <c r="F37" s="350" t="s">
        <v>738</v>
      </c>
      <c r="G37" s="349" t="s">
        <v>735</v>
      </c>
      <c r="H37" s="348"/>
      <c r="I37" s="428"/>
      <c r="J37" s="428"/>
      <c r="K37" s="347"/>
      <c r="L37" s="347"/>
      <c r="M37" s="346"/>
      <c r="N37" s="347"/>
      <c r="O37" s="347"/>
      <c r="P37" s="346"/>
      <c r="Q37" s="345"/>
      <c r="R37" s="345"/>
      <c r="S37" s="344"/>
      <c r="T37" s="334"/>
    </row>
    <row r="38" spans="4:20" ht="21.75" customHeight="1" thickBot="1">
      <c r="D38" s="343"/>
      <c r="E38" s="342" t="s">
        <v>755</v>
      </c>
      <c r="F38" s="341" t="s">
        <v>736</v>
      </c>
      <c r="G38" s="340" t="s">
        <v>735</v>
      </c>
      <c r="H38" s="339"/>
      <c r="I38" s="427"/>
      <c r="J38" s="427"/>
      <c r="K38" s="338"/>
      <c r="L38" s="338"/>
      <c r="M38" s="337"/>
      <c r="N38" s="338"/>
      <c r="O38" s="338"/>
      <c r="P38" s="337"/>
      <c r="Q38" s="336"/>
      <c r="R38" s="336"/>
      <c r="S38" s="335"/>
      <c r="T38" s="334"/>
    </row>
    <row r="39" spans="4:31" ht="11.25">
      <c r="D39" s="325"/>
      <c r="E39" s="333"/>
      <c r="F39" s="332"/>
      <c r="G39" s="331"/>
      <c r="H39" s="330"/>
      <c r="I39" s="330"/>
      <c r="J39" s="330"/>
      <c r="K39" s="330"/>
      <c r="L39" s="330"/>
      <c r="M39" s="329"/>
      <c r="N39" s="329"/>
      <c r="O39" s="329"/>
      <c r="P39" s="329"/>
      <c r="Q39" s="328"/>
      <c r="R39" s="327"/>
      <c r="S39" s="327"/>
      <c r="T39" s="326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</row>
    <row r="40" spans="4:31" ht="11.25">
      <c r="D40" s="325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5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3"/>
    </row>
    <row r="41" spans="4:31" ht="11.25">
      <c r="D41" s="322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0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</row>
  </sheetData>
  <sheetProtection password="FA9C" sheet="1" formatColumns="0" formatRows="0"/>
  <mergeCells count="11">
    <mergeCell ref="E40:T40"/>
    <mergeCell ref="K11:M12"/>
    <mergeCell ref="H11:J12"/>
    <mergeCell ref="N11:P12"/>
    <mergeCell ref="E11:E12"/>
    <mergeCell ref="F11:F12"/>
    <mergeCell ref="G11:G12"/>
    <mergeCell ref="Q11:Q12"/>
    <mergeCell ref="R11:R12"/>
    <mergeCell ref="S11:S12"/>
    <mergeCell ref="E9:S9"/>
  </mergeCells>
  <dataValidations count="1">
    <dataValidation type="decimal" allowBlank="1" showInputMessage="1" showErrorMessage="1" error="Только действительные числа" sqref="H14:J38">
      <formula1>-9999999999</formula1>
      <formula2>9999999999</formula2>
    </dataValidation>
  </dataValidations>
  <printOptions/>
  <pageMargins left="0.11811023622047245" right="0" top="0.15748031496062992" bottom="0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E7">
      <selection activeCell="E10" sqref="E10:J26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75" hidden="1" customWidth="1"/>
    <col min="4" max="4" width="36.140625" style="75" customWidth="1"/>
    <col min="5" max="5" width="7.00390625" style="75" bestFit="1" customWidth="1"/>
    <col min="6" max="6" width="49.140625" style="75" customWidth="1"/>
    <col min="7" max="7" width="36.7109375" style="75" bestFit="1" customWidth="1"/>
    <col min="8" max="8" width="25.140625" style="75" customWidth="1"/>
    <col min="9" max="9" width="22.57421875" style="75" hidden="1" customWidth="1"/>
    <col min="10" max="10" width="25.421875" style="75" customWidth="1"/>
    <col min="11" max="11" width="9.140625" style="75" customWidth="1"/>
    <col min="12" max="12" width="7.57421875" style="75" bestFit="1" customWidth="1"/>
    <col min="13" max="13" width="2.00390625" style="75" bestFit="1" customWidth="1"/>
    <col min="14" max="16384" width="9.140625" style="75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01"/>
      <c r="D3" s="233"/>
      <c r="E3" s="234" t="s">
        <v>435</v>
      </c>
      <c r="F3" s="514"/>
      <c r="G3" s="515"/>
      <c r="H3" s="201"/>
      <c r="I3" s="241"/>
      <c r="J3" s="231"/>
      <c r="K3" s="186"/>
    </row>
    <row r="4" spans="1:10" ht="15" customHeight="1" hidden="1">
      <c r="A4" s="73"/>
      <c r="B4" s="73"/>
      <c r="C4" s="76"/>
      <c r="D4" s="76"/>
      <c r="E4" s="76"/>
      <c r="F4" s="76"/>
      <c r="G4" s="76"/>
      <c r="H4" s="76"/>
      <c r="I4" s="237"/>
      <c r="J4" s="76"/>
    </row>
    <row r="5" spans="2:11" ht="15" customHeight="1" hidden="1">
      <c r="B5" s="201"/>
      <c r="D5" s="189"/>
      <c r="E5" s="521" t="s">
        <v>443</v>
      </c>
      <c r="F5" s="522"/>
      <c r="G5" s="287" t="s">
        <v>441</v>
      </c>
      <c r="H5" s="201"/>
      <c r="I5" s="241"/>
      <c r="J5" s="231"/>
      <c r="K5" s="188"/>
    </row>
    <row r="6" spans="2:11" ht="15" customHeight="1" hidden="1">
      <c r="B6" s="201"/>
      <c r="D6" s="189"/>
      <c r="E6" s="521"/>
      <c r="F6" s="523"/>
      <c r="G6" s="287" t="s">
        <v>442</v>
      </c>
      <c r="H6" s="201"/>
      <c r="I6" s="241"/>
      <c r="J6" s="231"/>
      <c r="K6" s="188"/>
    </row>
    <row r="7" ht="15" customHeight="1"/>
    <row r="8" spans="4:11" ht="15" customHeight="1" thickBot="1">
      <c r="D8" s="196"/>
      <c r="E8" s="197"/>
      <c r="F8" s="283"/>
      <c r="G8" s="198"/>
      <c r="H8" s="197"/>
      <c r="I8" s="197"/>
      <c r="J8" s="197"/>
      <c r="K8" s="199"/>
    </row>
    <row r="9" spans="4:11" ht="15" customHeight="1">
      <c r="D9" s="182"/>
      <c r="E9" s="526" t="s">
        <v>771</v>
      </c>
      <c r="F9" s="527"/>
      <c r="G9" s="527"/>
      <c r="H9" s="527"/>
      <c r="I9" s="527"/>
      <c r="J9" s="528"/>
      <c r="K9" s="183"/>
    </row>
    <row r="10" spans="4:11" ht="15" customHeight="1" thickBot="1">
      <c r="D10" s="182"/>
      <c r="E10" s="529" t="str">
        <f>IF(org="","",IF(fil="",org,org&amp;" ("&amp;fil&amp;")"))</f>
        <v>ЗАО "Спецэнерго"</v>
      </c>
      <c r="F10" s="530"/>
      <c r="G10" s="530"/>
      <c r="H10" s="530"/>
      <c r="I10" s="530"/>
      <c r="J10" s="531"/>
      <c r="K10" s="183"/>
    </row>
    <row r="11" spans="4:11" ht="15" customHeight="1" thickBot="1">
      <c r="D11" s="182"/>
      <c r="E11" s="180"/>
      <c r="F11" s="180"/>
      <c r="G11" s="180"/>
      <c r="H11" s="184"/>
      <c r="K11" s="181"/>
    </row>
    <row r="12" spans="2:11" ht="23.25" thickBot="1">
      <c r="B12" s="243" t="s">
        <v>426</v>
      </c>
      <c r="D12" s="182"/>
      <c r="E12" s="242" t="s">
        <v>546</v>
      </c>
      <c r="F12" s="517" t="s">
        <v>424</v>
      </c>
      <c r="G12" s="517"/>
      <c r="H12" s="243" t="s">
        <v>425</v>
      </c>
      <c r="I12" s="524" t="s">
        <v>428</v>
      </c>
      <c r="J12" s="525"/>
      <c r="K12" s="181"/>
    </row>
    <row r="13" spans="2:11" ht="15" customHeight="1" thickBot="1">
      <c r="B13" s="245">
        <v>4</v>
      </c>
      <c r="D13" s="182"/>
      <c r="E13" s="244">
        <v>1</v>
      </c>
      <c r="F13" s="519">
        <f>E13+1</f>
        <v>2</v>
      </c>
      <c r="G13" s="519"/>
      <c r="H13" s="245" t="s">
        <v>449</v>
      </c>
      <c r="I13" s="246"/>
      <c r="J13" s="247"/>
      <c r="K13" s="181"/>
    </row>
    <row r="14" spans="2:11" ht="15" customHeight="1">
      <c r="B14" s="309"/>
      <c r="D14" s="185"/>
      <c r="E14" s="255">
        <v>1</v>
      </c>
      <c r="F14" s="518" t="s">
        <v>427</v>
      </c>
      <c r="G14" s="518"/>
      <c r="H14" s="294" t="s">
        <v>793</v>
      </c>
      <c r="I14" s="240"/>
      <c r="J14" s="231"/>
      <c r="K14" s="181"/>
    </row>
    <row r="15" spans="2:11" ht="15" customHeight="1">
      <c r="B15" s="205" t="s">
        <v>430</v>
      </c>
      <c r="D15" s="185"/>
      <c r="E15" s="256">
        <v>2</v>
      </c>
      <c r="F15" s="516" t="s">
        <v>429</v>
      </c>
      <c r="G15" s="516" t="s">
        <v>429</v>
      </c>
      <c r="H15" s="295" t="s">
        <v>793</v>
      </c>
      <c r="I15" s="238"/>
      <c r="J15" s="231"/>
      <c r="K15" s="181"/>
    </row>
    <row r="16" spans="2:11" ht="15" customHeight="1">
      <c r="B16" s="236"/>
      <c r="D16" s="187"/>
      <c r="E16" s="257">
        <v>3</v>
      </c>
      <c r="F16" s="520" t="s">
        <v>431</v>
      </c>
      <c r="G16" s="520"/>
      <c r="H16" s="236"/>
      <c r="I16" s="238"/>
      <c r="J16" s="231"/>
      <c r="K16" s="188"/>
    </row>
    <row r="17" spans="2:11" ht="15" customHeight="1">
      <c r="B17" s="236"/>
      <c r="D17" s="187"/>
      <c r="E17" s="257">
        <v>4</v>
      </c>
      <c r="F17" s="520" t="s">
        <v>432</v>
      </c>
      <c r="G17" s="520"/>
      <c r="H17" s="236"/>
      <c r="I17" s="238"/>
      <c r="J17" s="231"/>
      <c r="K17" s="188"/>
    </row>
    <row r="18" spans="2:11" ht="27.75" customHeight="1">
      <c r="B18" s="200">
        <f>SUM(B19:B20)</f>
        <v>0</v>
      </c>
      <c r="D18" s="185"/>
      <c r="E18" s="256" t="s">
        <v>433</v>
      </c>
      <c r="F18" s="513" t="s">
        <v>434</v>
      </c>
      <c r="G18" s="513"/>
      <c r="H18" s="200">
        <f>SUM(H19:H20)</f>
        <v>0</v>
      </c>
      <c r="I18" s="238"/>
      <c r="J18" s="231"/>
      <c r="K18" s="186"/>
    </row>
    <row r="19" spans="2:11" ht="15" customHeight="1">
      <c r="B19" s="201"/>
      <c r="D19" s="185"/>
      <c r="E19" s="257" t="s">
        <v>435</v>
      </c>
      <c r="F19" s="514"/>
      <c r="G19" s="515"/>
      <c r="H19" s="201"/>
      <c r="I19" s="238"/>
      <c r="J19" s="231"/>
      <c r="K19" s="186"/>
    </row>
    <row r="20" spans="2:11" ht="15" customHeight="1">
      <c r="B20" s="202"/>
      <c r="D20" s="185"/>
      <c r="E20" s="258"/>
      <c r="F20" s="232" t="s">
        <v>493</v>
      </c>
      <c r="G20" s="228"/>
      <c r="H20" s="228"/>
      <c r="I20" s="238"/>
      <c r="J20" s="231"/>
      <c r="K20" s="188"/>
    </row>
    <row r="21" spans="2:11" ht="25.5" customHeight="1">
      <c r="B21" s="200">
        <f>SUM(B22:B23)</f>
        <v>0</v>
      </c>
      <c r="D21" s="185"/>
      <c r="E21" s="256" t="s">
        <v>436</v>
      </c>
      <c r="F21" s="513" t="s">
        <v>437</v>
      </c>
      <c r="G21" s="513"/>
      <c r="H21" s="200">
        <f>SUM(H22:H23)</f>
        <v>0</v>
      </c>
      <c r="I21" s="238"/>
      <c r="J21" s="231"/>
      <c r="K21" s="186"/>
    </row>
    <row r="22" spans="2:11" ht="15" customHeight="1">
      <c r="B22" s="203"/>
      <c r="D22" s="185"/>
      <c r="E22" s="259" t="s">
        <v>438</v>
      </c>
      <c r="F22" s="514"/>
      <c r="G22" s="515"/>
      <c r="H22" s="201"/>
      <c r="I22" s="238"/>
      <c r="J22" s="231"/>
      <c r="K22" s="188"/>
    </row>
    <row r="23" spans="2:11" ht="15" customHeight="1">
      <c r="B23" s="204"/>
      <c r="D23" s="185"/>
      <c r="E23" s="258"/>
      <c r="F23" s="232" t="s">
        <v>493</v>
      </c>
      <c r="G23" s="228"/>
      <c r="H23" s="228"/>
      <c r="I23" s="238"/>
      <c r="J23" s="231"/>
      <c r="K23" s="188"/>
    </row>
    <row r="24" spans="2:11" ht="22.5" customHeight="1">
      <c r="B24" s="205" t="s">
        <v>430</v>
      </c>
      <c r="D24" s="185"/>
      <c r="E24" s="256" t="s">
        <v>439</v>
      </c>
      <c r="F24" s="516" t="s">
        <v>440</v>
      </c>
      <c r="G24" s="516"/>
      <c r="H24" s="205" t="s">
        <v>430</v>
      </c>
      <c r="I24" s="238"/>
      <c r="J24" s="231"/>
      <c r="K24" s="186"/>
    </row>
    <row r="25" spans="2:11" ht="15" customHeight="1">
      <c r="B25" s="202"/>
      <c r="D25" s="187"/>
      <c r="E25" s="258"/>
      <c r="F25" s="232" t="s">
        <v>444</v>
      </c>
      <c r="G25" s="228"/>
      <c r="H25" s="228"/>
      <c r="I25" s="238"/>
      <c r="J25" s="231"/>
      <c r="K25" s="188"/>
    </row>
    <row r="26" spans="2:11" ht="15" customHeight="1" thickBot="1">
      <c r="B26" s="230" t="s">
        <v>445</v>
      </c>
      <c r="D26" s="179"/>
      <c r="E26" s="260"/>
      <c r="F26" s="229"/>
      <c r="G26" s="229"/>
      <c r="H26" s="229"/>
      <c r="I26" s="239"/>
      <c r="J26" s="235"/>
      <c r="K26" s="188"/>
    </row>
    <row r="27" spans="4:11" ht="11.25">
      <c r="D27" s="179"/>
      <c r="E27" s="190"/>
      <c r="F27" s="191"/>
      <c r="G27" s="191"/>
      <c r="H27" s="191"/>
      <c r="K27" s="188"/>
    </row>
    <row r="28" spans="4:11" ht="11.25" customHeight="1">
      <c r="D28" s="179"/>
      <c r="E28" s="292"/>
      <c r="F28" s="291"/>
      <c r="G28" s="291"/>
      <c r="H28" s="291"/>
      <c r="I28" s="291"/>
      <c r="J28" s="291"/>
      <c r="K28" s="192"/>
    </row>
    <row r="29" spans="4:11" ht="11.25">
      <c r="D29" s="193"/>
      <c r="E29" s="194"/>
      <c r="F29" s="194"/>
      <c r="G29" s="194"/>
      <c r="H29" s="194"/>
      <c r="I29" s="194"/>
      <c r="J29" s="194"/>
      <c r="K29" s="195"/>
    </row>
  </sheetData>
  <sheetProtection password="FA9C" sheet="1" objects="1" scenarios="1" formatColumns="0" formatRows="0"/>
  <mergeCells count="17">
    <mergeCell ref="F17:G17"/>
    <mergeCell ref="F3:G3"/>
    <mergeCell ref="E5:E6"/>
    <mergeCell ref="F5:F6"/>
    <mergeCell ref="I12:J12"/>
    <mergeCell ref="E9:J9"/>
    <mergeCell ref="E10:J10"/>
    <mergeCell ref="F18:G18"/>
    <mergeCell ref="F21:G21"/>
    <mergeCell ref="F22:G22"/>
    <mergeCell ref="F24:G24"/>
    <mergeCell ref="F12:G12"/>
    <mergeCell ref="F14:G14"/>
    <mergeCell ref="F13:G13"/>
    <mergeCell ref="F19:G19"/>
    <mergeCell ref="F15:G15"/>
    <mergeCell ref="F16:G16"/>
  </mergeCells>
  <dataValidations count="4">
    <dataValidation type="decimal" allowBlank="1" showInputMessage="1" showErrorMessage="1" sqref="B25 G23:H23 G20 B20:B21 B18 H3 H5:H6 H25 H18:H22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26" location="'ВО инвестиции'!A1" display="Удал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55"/>
  <sheetViews>
    <sheetView showGridLines="0" zoomScale="90" zoomScaleNormal="90" zoomScalePageLayoutView="0" workbookViewId="0" topLeftCell="D1">
      <selection activeCell="H42" sqref="H42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75" hidden="1" customWidth="1"/>
    <col min="4" max="4" width="16.57421875" style="75" customWidth="1"/>
    <col min="5" max="5" width="9.421875" style="75" customWidth="1"/>
    <col min="6" max="6" width="80.140625" style="75" customWidth="1"/>
    <col min="7" max="7" width="16.140625" style="75" customWidth="1"/>
    <col min="8" max="8" width="25.421875" style="75" customWidth="1"/>
    <col min="9" max="9" width="13.00390625" style="75" hidden="1" customWidth="1"/>
    <col min="10" max="10" width="11.421875" style="75" customWidth="1"/>
    <col min="11" max="11" width="20.140625" style="75" customWidth="1"/>
    <col min="12" max="12" width="1.7109375" style="75" bestFit="1" customWidth="1"/>
    <col min="13" max="13" width="20.140625" style="75" customWidth="1"/>
    <col min="14" max="14" width="4.421875" style="75" customWidth="1"/>
    <col min="15" max="19" width="9.140625" style="75" customWidth="1"/>
    <col min="20" max="20" width="3.28125" style="75" bestFit="1" customWidth="1"/>
    <col min="21" max="21" width="9.00390625" style="75" bestFit="1" customWidth="1"/>
    <col min="22" max="22" width="2.00390625" style="75" bestFit="1" customWidth="1"/>
    <col min="23" max="23" width="7.57421875" style="75" bestFit="1" customWidth="1"/>
    <col min="24" max="27" width="9.140625" style="75" customWidth="1"/>
    <col min="28" max="28" width="2.00390625" style="75" bestFit="1" customWidth="1"/>
    <col min="29" max="33" width="9.140625" style="75" customWidth="1"/>
    <col min="34" max="34" width="3.28125" style="75" bestFit="1" customWidth="1"/>
    <col min="35" max="35" width="10.28125" style="75" bestFit="1" customWidth="1"/>
    <col min="36" max="36" width="2.00390625" style="75" bestFit="1" customWidth="1"/>
    <col min="37" max="37" width="7.57421875" style="75" bestFit="1" customWidth="1"/>
    <col min="38" max="41" width="9.140625" style="75" customWidth="1"/>
    <col min="42" max="42" width="2.00390625" style="75" bestFit="1" customWidth="1"/>
    <col min="43" max="16384" width="9.140625" style="75" customWidth="1"/>
  </cols>
  <sheetData>
    <row r="1" spans="1:2" s="77" customFormat="1" ht="15" customHeight="1">
      <c r="A1" s="73"/>
      <c r="B1" s="73"/>
    </row>
    <row r="2" spans="1:46" ht="11.25" hidden="1">
      <c r="A2" s="73"/>
      <c r="B2" s="73"/>
      <c r="T2" s="77"/>
      <c r="U2" s="77"/>
      <c r="V2" s="82"/>
      <c r="W2" s="72"/>
      <c r="X2" s="83"/>
      <c r="Y2" s="84"/>
      <c r="Z2" s="85"/>
      <c r="AA2" s="86"/>
      <c r="AB2" s="87"/>
      <c r="AC2" s="79"/>
      <c r="AD2" s="79"/>
      <c r="AE2" s="79"/>
      <c r="AF2" s="88"/>
      <c r="AH2" s="77"/>
      <c r="AI2" s="77"/>
      <c r="AJ2" s="82"/>
      <c r="AK2" s="72"/>
      <c r="AL2" s="89"/>
      <c r="AM2" s="84"/>
      <c r="AN2" s="85"/>
      <c r="AO2" s="86"/>
      <c r="AP2" s="87"/>
      <c r="AQ2" s="79"/>
      <c r="AR2" s="79"/>
      <c r="AS2" s="79"/>
      <c r="AT2" s="88"/>
    </row>
    <row r="3" spans="1:2" ht="11.25" hidden="1">
      <c r="A3" s="73"/>
      <c r="B3" s="100"/>
    </row>
    <row r="4" spans="1:15" ht="11.25" hidden="1">
      <c r="A4" s="73"/>
      <c r="B4" s="73"/>
      <c r="M4" s="90"/>
      <c r="N4" s="90"/>
      <c r="O4" s="90"/>
    </row>
    <row r="5" spans="3:5" ht="11.25" hidden="1">
      <c r="C5" s="90"/>
      <c r="D5" s="90"/>
      <c r="E5" s="90"/>
    </row>
    <row r="6" spans="3:5" ht="11.25" hidden="1">
      <c r="C6" s="90"/>
      <c r="D6" s="90"/>
      <c r="E6" s="90"/>
    </row>
    <row r="7" spans="3:5" ht="11.25">
      <c r="C7" s="90"/>
      <c r="D7" s="90"/>
      <c r="E7" s="90"/>
    </row>
    <row r="8" spans="3:10" ht="15" customHeight="1" thickBot="1">
      <c r="C8" s="90"/>
      <c r="D8" s="196"/>
      <c r="E8" s="197"/>
      <c r="F8" s="283"/>
      <c r="G8" s="212"/>
      <c r="H8" s="212"/>
      <c r="I8" s="197"/>
      <c r="J8" s="199"/>
    </row>
    <row r="9" spans="4:10" ht="23.25" customHeight="1">
      <c r="D9" s="182"/>
      <c r="E9" s="526" t="s">
        <v>772</v>
      </c>
      <c r="F9" s="527"/>
      <c r="G9" s="527"/>
      <c r="H9" s="527"/>
      <c r="I9" s="528"/>
      <c r="J9" s="183"/>
    </row>
    <row r="10" spans="4:10" ht="12" thickBot="1">
      <c r="D10" s="182"/>
      <c r="E10" s="529" t="str">
        <f>IF(org="","",IF(fil="",org,org&amp;" ("&amp;fil&amp;")"))</f>
        <v>ЗАО "Спецэнерго"</v>
      </c>
      <c r="F10" s="530"/>
      <c r="G10" s="530"/>
      <c r="H10" s="530"/>
      <c r="I10" s="531"/>
      <c r="J10" s="183"/>
    </row>
    <row r="11" spans="4:10" ht="12" thickBot="1">
      <c r="D11" s="182"/>
      <c r="E11" s="180"/>
      <c r="F11" s="180"/>
      <c r="G11" s="180"/>
      <c r="H11" s="180"/>
      <c r="I11" s="180"/>
      <c r="J11" s="181"/>
    </row>
    <row r="12" spans="4:10" ht="23.25" thickBot="1">
      <c r="D12" s="182"/>
      <c r="E12" s="242" t="s">
        <v>546</v>
      </c>
      <c r="F12" s="243" t="s">
        <v>424</v>
      </c>
      <c r="G12" s="243" t="s">
        <v>38</v>
      </c>
      <c r="H12" s="263" t="s">
        <v>425</v>
      </c>
      <c r="J12" s="181"/>
    </row>
    <row r="13" spans="4:10" ht="12" thickBot="1">
      <c r="D13" s="182"/>
      <c r="E13" s="267">
        <v>1</v>
      </c>
      <c r="F13" s="268">
        <f>E13+1</f>
        <v>2</v>
      </c>
      <c r="G13" s="268">
        <f>F13+1</f>
        <v>3</v>
      </c>
      <c r="H13" s="269">
        <f>G13+1</f>
        <v>4</v>
      </c>
      <c r="J13" s="181"/>
    </row>
    <row r="14" spans="4:10" ht="22.5" customHeight="1">
      <c r="D14" s="187"/>
      <c r="E14" s="264" t="s">
        <v>446</v>
      </c>
      <c r="F14" s="265" t="s">
        <v>496</v>
      </c>
      <c r="G14" s="266" t="s">
        <v>447</v>
      </c>
      <c r="H14" s="288" t="str">
        <f>IF(activity="","",activity)</f>
        <v>Оказание услуг по перекачке</v>
      </c>
      <c r="J14" s="181"/>
    </row>
    <row r="15" spans="4:10" ht="15" customHeight="1">
      <c r="D15" s="187"/>
      <c r="E15" s="257" t="s">
        <v>448</v>
      </c>
      <c r="F15" s="213" t="s">
        <v>495</v>
      </c>
      <c r="G15" s="214" t="s">
        <v>36</v>
      </c>
      <c r="H15" s="248">
        <v>3187.2</v>
      </c>
      <c r="J15" s="181"/>
    </row>
    <row r="16" spans="4:10" ht="22.5">
      <c r="D16" s="187"/>
      <c r="E16" s="257" t="s">
        <v>449</v>
      </c>
      <c r="F16" s="213" t="s">
        <v>494</v>
      </c>
      <c r="G16" s="214" t="s">
        <v>36</v>
      </c>
      <c r="H16" s="249">
        <f>SUM(H17,H18,H21,H22,H23,H24,H25,H26,H29,H32,H37:H39)</f>
        <v>2711.9</v>
      </c>
      <c r="J16" s="181"/>
    </row>
    <row r="17" spans="4:10" ht="15" customHeight="1">
      <c r="D17" s="187"/>
      <c r="E17" s="257" t="s">
        <v>65</v>
      </c>
      <c r="F17" s="177" t="s">
        <v>499</v>
      </c>
      <c r="G17" s="214" t="s">
        <v>36</v>
      </c>
      <c r="H17" s="248">
        <v>0</v>
      </c>
      <c r="J17" s="181"/>
    </row>
    <row r="18" spans="4:10" ht="22.5">
      <c r="D18" s="187"/>
      <c r="E18" s="257" t="s">
        <v>450</v>
      </c>
      <c r="F18" s="177" t="s">
        <v>498</v>
      </c>
      <c r="G18" s="214" t="s">
        <v>36</v>
      </c>
      <c r="H18" s="248">
        <v>0</v>
      </c>
      <c r="J18" s="181"/>
    </row>
    <row r="19" spans="4:10" ht="15" customHeight="1">
      <c r="D19" s="187"/>
      <c r="E19" s="257" t="s">
        <v>451</v>
      </c>
      <c r="F19" s="215" t="s">
        <v>1</v>
      </c>
      <c r="G19" s="214" t="s">
        <v>452</v>
      </c>
      <c r="H19" s="249">
        <f>nerr(H18/H20)</f>
        <v>0</v>
      </c>
      <c r="J19" s="181"/>
    </row>
    <row r="20" spans="4:10" ht="15" customHeight="1">
      <c r="D20" s="187"/>
      <c r="E20" s="257" t="s">
        <v>453</v>
      </c>
      <c r="F20" s="215" t="s">
        <v>497</v>
      </c>
      <c r="G20" s="214" t="s">
        <v>454</v>
      </c>
      <c r="H20" s="250">
        <v>0</v>
      </c>
      <c r="J20" s="181"/>
    </row>
    <row r="21" spans="4:10" ht="15" customHeight="1">
      <c r="D21" s="187"/>
      <c r="E21" s="257" t="s">
        <v>455</v>
      </c>
      <c r="F21" s="315" t="s">
        <v>728</v>
      </c>
      <c r="G21" s="214" t="s">
        <v>36</v>
      </c>
      <c r="H21" s="248">
        <v>0</v>
      </c>
      <c r="J21" s="181"/>
    </row>
    <row r="22" spans="4:10" ht="15" customHeight="1">
      <c r="D22" s="187"/>
      <c r="E22" s="257" t="s">
        <v>456</v>
      </c>
      <c r="F22" s="177" t="s">
        <v>500</v>
      </c>
      <c r="G22" s="214" t="s">
        <v>36</v>
      </c>
      <c r="H22" s="248">
        <v>600.8</v>
      </c>
      <c r="J22" s="181"/>
    </row>
    <row r="23" spans="4:10" ht="15" customHeight="1">
      <c r="D23" s="187"/>
      <c r="E23" s="257" t="s">
        <v>457</v>
      </c>
      <c r="F23" s="177" t="s">
        <v>501</v>
      </c>
      <c r="G23" s="214" t="s">
        <v>36</v>
      </c>
      <c r="H23" s="248">
        <v>206.68</v>
      </c>
      <c r="J23" s="181"/>
    </row>
    <row r="24" spans="4:10" ht="15" customHeight="1">
      <c r="D24" s="187"/>
      <c r="E24" s="257" t="s">
        <v>458</v>
      </c>
      <c r="F24" s="177" t="s">
        <v>502</v>
      </c>
      <c r="G24" s="214" t="s">
        <v>36</v>
      </c>
      <c r="H24" s="248">
        <v>27.5</v>
      </c>
      <c r="J24" s="181"/>
    </row>
    <row r="25" spans="4:10" ht="15" customHeight="1">
      <c r="D25" s="187"/>
      <c r="E25" s="257" t="s">
        <v>459</v>
      </c>
      <c r="F25" s="177" t="s">
        <v>503</v>
      </c>
      <c r="G25" s="214" t="s">
        <v>36</v>
      </c>
      <c r="H25" s="248">
        <v>0</v>
      </c>
      <c r="J25" s="181"/>
    </row>
    <row r="26" spans="4:10" ht="15" customHeight="1">
      <c r="D26" s="187"/>
      <c r="E26" s="257" t="s">
        <v>460</v>
      </c>
      <c r="F26" s="315" t="s">
        <v>729</v>
      </c>
      <c r="G26" s="214" t="s">
        <v>36</v>
      </c>
      <c r="H26" s="248">
        <f>599.04+368.56+31.4</f>
        <v>998.9999999999999</v>
      </c>
      <c r="J26" s="181"/>
    </row>
    <row r="27" spans="4:10" ht="15" customHeight="1">
      <c r="D27" s="187"/>
      <c r="E27" s="257" t="s">
        <v>461</v>
      </c>
      <c r="F27" s="177" t="s">
        <v>504</v>
      </c>
      <c r="G27" s="214" t="s">
        <v>36</v>
      </c>
      <c r="H27" s="248">
        <v>163.93</v>
      </c>
      <c r="J27" s="181"/>
    </row>
    <row r="28" spans="4:10" ht="15" customHeight="1">
      <c r="D28" s="187"/>
      <c r="E28" s="257" t="s">
        <v>462</v>
      </c>
      <c r="F28" s="177" t="s">
        <v>505</v>
      </c>
      <c r="G28" s="214" t="s">
        <v>36</v>
      </c>
      <c r="H28" s="248">
        <v>56.39</v>
      </c>
      <c r="J28" s="181"/>
    </row>
    <row r="29" spans="4:10" ht="15" customHeight="1">
      <c r="D29" s="187"/>
      <c r="E29" s="257" t="s">
        <v>463</v>
      </c>
      <c r="F29" s="315" t="s">
        <v>730</v>
      </c>
      <c r="G29" s="214" t="s">
        <v>36</v>
      </c>
      <c r="H29" s="248">
        <f>501.82+124.1</f>
        <v>625.92</v>
      </c>
      <c r="J29" s="181"/>
    </row>
    <row r="30" spans="4:10" ht="15" customHeight="1">
      <c r="D30" s="187"/>
      <c r="E30" s="257" t="s">
        <v>464</v>
      </c>
      <c r="F30" s="177" t="s">
        <v>504</v>
      </c>
      <c r="G30" s="214" t="s">
        <v>36</v>
      </c>
      <c r="H30" s="248">
        <v>373.38</v>
      </c>
      <c r="J30" s="181"/>
    </row>
    <row r="31" spans="4:10" ht="15" customHeight="1">
      <c r="D31" s="187"/>
      <c r="E31" s="257" t="s">
        <v>465</v>
      </c>
      <c r="F31" s="177" t="s">
        <v>505</v>
      </c>
      <c r="G31" s="214" t="s">
        <v>36</v>
      </c>
      <c r="H31" s="248">
        <v>128.44</v>
      </c>
      <c r="J31" s="181"/>
    </row>
    <row r="32" spans="4:10" ht="15" customHeight="1">
      <c r="D32" s="187"/>
      <c r="E32" s="257" t="s">
        <v>466</v>
      </c>
      <c r="F32" s="177" t="s">
        <v>467</v>
      </c>
      <c r="G32" s="214" t="s">
        <v>36</v>
      </c>
      <c r="H32" s="248">
        <v>252</v>
      </c>
      <c r="J32" s="181"/>
    </row>
    <row r="33" spans="4:10" ht="15" customHeight="1">
      <c r="D33" s="187"/>
      <c r="E33" s="257" t="s">
        <v>468</v>
      </c>
      <c r="F33" s="215" t="s">
        <v>506</v>
      </c>
      <c r="G33" s="214" t="s">
        <v>36</v>
      </c>
      <c r="H33" s="248">
        <v>0</v>
      </c>
      <c r="J33" s="181"/>
    </row>
    <row r="34" spans="4:10" ht="15" customHeight="1">
      <c r="D34" s="187"/>
      <c r="E34" s="257" t="s">
        <v>469</v>
      </c>
      <c r="F34" s="215" t="s">
        <v>507</v>
      </c>
      <c r="G34" s="214" t="s">
        <v>36</v>
      </c>
      <c r="H34" s="248">
        <v>252</v>
      </c>
      <c r="J34" s="181"/>
    </row>
    <row r="35" spans="4:10" ht="15" customHeight="1">
      <c r="D35" s="187"/>
      <c r="E35" s="257" t="s">
        <v>470</v>
      </c>
      <c r="F35" s="215" t="s">
        <v>508</v>
      </c>
      <c r="G35" s="214" t="s">
        <v>36</v>
      </c>
      <c r="H35" s="248">
        <v>0</v>
      </c>
      <c r="J35" s="181"/>
    </row>
    <row r="36" spans="4:10" ht="15" customHeight="1">
      <c r="D36" s="187"/>
      <c r="E36" s="316" t="s">
        <v>471</v>
      </c>
      <c r="F36" s="215" t="s">
        <v>509</v>
      </c>
      <c r="G36" s="214" t="s">
        <v>36</v>
      </c>
      <c r="H36" s="248">
        <v>0</v>
      </c>
      <c r="J36" s="181"/>
    </row>
    <row r="37" spans="4:10" ht="22.5">
      <c r="D37" s="187"/>
      <c r="E37" s="257" t="s">
        <v>473</v>
      </c>
      <c r="F37" s="177" t="s">
        <v>491</v>
      </c>
      <c r="G37" s="214" t="s">
        <v>36</v>
      </c>
      <c r="H37" s="248">
        <v>0</v>
      </c>
      <c r="J37" s="181"/>
    </row>
    <row r="38" spans="4:9" ht="15" customHeight="1">
      <c r="D38" s="233" t="s">
        <v>778</v>
      </c>
      <c r="E38" s="257" t="s">
        <v>779</v>
      </c>
      <c r="F38" s="310"/>
      <c r="G38" s="216" t="s">
        <v>36</v>
      </c>
      <c r="H38" s="293"/>
      <c r="I38" s="181"/>
    </row>
    <row r="39" spans="4:10" ht="15" customHeight="1">
      <c r="D39" s="208"/>
      <c r="E39" s="261"/>
      <c r="F39" s="218" t="s">
        <v>474</v>
      </c>
      <c r="G39" s="218"/>
      <c r="H39" s="252"/>
      <c r="J39" s="181"/>
    </row>
    <row r="40" spans="4:10" ht="15" customHeight="1">
      <c r="D40" s="187"/>
      <c r="E40" s="257" t="s">
        <v>475</v>
      </c>
      <c r="F40" s="213" t="s">
        <v>513</v>
      </c>
      <c r="G40" s="214" t="s">
        <v>36</v>
      </c>
      <c r="H40" s="248">
        <v>475.3</v>
      </c>
      <c r="J40" s="181"/>
    </row>
    <row r="41" spans="4:10" ht="15" customHeight="1">
      <c r="D41" s="187"/>
      <c r="E41" s="257" t="s">
        <v>433</v>
      </c>
      <c r="F41" s="213" t="s">
        <v>514</v>
      </c>
      <c r="G41" s="214" t="s">
        <v>36</v>
      </c>
      <c r="H41" s="248">
        <v>0</v>
      </c>
      <c r="J41" s="181"/>
    </row>
    <row r="42" spans="4:10" ht="33.75">
      <c r="D42" s="187"/>
      <c r="E42" s="257" t="s">
        <v>435</v>
      </c>
      <c r="F42" s="177" t="s">
        <v>476</v>
      </c>
      <c r="G42" s="214" t="s">
        <v>36</v>
      </c>
      <c r="H42" s="248">
        <v>0</v>
      </c>
      <c r="J42" s="181"/>
    </row>
    <row r="43" spans="4:10" ht="15" customHeight="1">
      <c r="D43" s="187"/>
      <c r="E43" s="257" t="s">
        <v>436</v>
      </c>
      <c r="F43" s="317" t="s">
        <v>733</v>
      </c>
      <c r="G43" s="214" t="s">
        <v>477</v>
      </c>
      <c r="H43" s="250">
        <v>248</v>
      </c>
      <c r="J43" s="181"/>
    </row>
    <row r="44" spans="4:10" ht="15" customHeight="1">
      <c r="D44" s="187"/>
      <c r="E44" s="316" t="s">
        <v>438</v>
      </c>
      <c r="F44" s="177" t="s">
        <v>515</v>
      </c>
      <c r="G44" s="214" t="s">
        <v>477</v>
      </c>
      <c r="H44" s="250">
        <v>247.2</v>
      </c>
      <c r="J44" s="181"/>
    </row>
    <row r="45" spans="4:10" ht="22.5">
      <c r="D45" s="187"/>
      <c r="E45" s="257" t="s">
        <v>439</v>
      </c>
      <c r="F45" s="213" t="s">
        <v>516</v>
      </c>
      <c r="G45" s="214" t="s">
        <v>477</v>
      </c>
      <c r="H45" s="250">
        <v>0</v>
      </c>
      <c r="J45" s="181"/>
    </row>
    <row r="46" spans="4:10" ht="15" customHeight="1">
      <c r="D46" s="187"/>
      <c r="E46" s="257" t="s">
        <v>478</v>
      </c>
      <c r="F46" s="213" t="s">
        <v>517</v>
      </c>
      <c r="G46" s="214" t="s">
        <v>477</v>
      </c>
      <c r="H46" s="250">
        <v>0</v>
      </c>
      <c r="J46" s="181"/>
    </row>
    <row r="47" spans="4:10" ht="15" customHeight="1">
      <c r="D47" s="187"/>
      <c r="E47" s="257" t="s">
        <v>423</v>
      </c>
      <c r="F47" s="217" t="s">
        <v>518</v>
      </c>
      <c r="G47" s="214" t="s">
        <v>479</v>
      </c>
      <c r="H47" s="248">
        <v>7.08</v>
      </c>
      <c r="J47" s="181"/>
    </row>
    <row r="48" spans="4:10" ht="15" customHeight="1">
      <c r="D48" s="187"/>
      <c r="E48" s="257" t="s">
        <v>480</v>
      </c>
      <c r="F48" s="217" t="s">
        <v>519</v>
      </c>
      <c r="G48" s="214" t="s">
        <v>479</v>
      </c>
      <c r="H48" s="248">
        <v>0</v>
      </c>
      <c r="J48" s="181"/>
    </row>
    <row r="49" spans="4:10" ht="15" customHeight="1">
      <c r="D49" s="187"/>
      <c r="E49" s="257" t="s">
        <v>481</v>
      </c>
      <c r="F49" s="217" t="s">
        <v>520</v>
      </c>
      <c r="G49" s="214" t="s">
        <v>482</v>
      </c>
      <c r="H49" s="251">
        <v>0</v>
      </c>
      <c r="J49" s="181"/>
    </row>
    <row r="50" spans="4:10" ht="15" customHeight="1">
      <c r="D50" s="187"/>
      <c r="E50" s="257" t="s">
        <v>483</v>
      </c>
      <c r="F50" s="217" t="s">
        <v>521</v>
      </c>
      <c r="G50" s="214" t="s">
        <v>482</v>
      </c>
      <c r="H50" s="251">
        <v>0</v>
      </c>
      <c r="J50" s="181"/>
    </row>
    <row r="51" spans="4:10" ht="15" customHeight="1">
      <c r="D51" s="187"/>
      <c r="E51" s="257" t="s">
        <v>484</v>
      </c>
      <c r="F51" s="217" t="s">
        <v>522</v>
      </c>
      <c r="G51" s="214" t="s">
        <v>472</v>
      </c>
      <c r="H51" s="251">
        <v>3</v>
      </c>
      <c r="J51" s="181"/>
    </row>
    <row r="52" spans="4:10" ht="15" customHeight="1" thickBot="1">
      <c r="D52" s="187"/>
      <c r="E52" s="262" t="s">
        <v>485</v>
      </c>
      <c r="F52" s="253" t="s">
        <v>144</v>
      </c>
      <c r="G52" s="254"/>
      <c r="H52" s="270"/>
      <c r="J52" s="181"/>
    </row>
    <row r="53" spans="4:10" ht="11.25">
      <c r="D53" s="187"/>
      <c r="E53" s="209"/>
      <c r="F53" s="210"/>
      <c r="G53" s="211"/>
      <c r="H53" s="211"/>
      <c r="I53" s="289"/>
      <c r="J53" s="181"/>
    </row>
    <row r="54" spans="4:10" ht="11.25">
      <c r="D54" s="179"/>
      <c r="E54" s="532"/>
      <c r="F54" s="532"/>
      <c r="G54" s="532"/>
      <c r="H54" s="532"/>
      <c r="I54" s="532"/>
      <c r="J54" s="181"/>
    </row>
    <row r="55" spans="4:10" ht="11.25">
      <c r="D55" s="193"/>
      <c r="E55" s="194"/>
      <c r="F55" s="194"/>
      <c r="G55" s="194"/>
      <c r="H55" s="194"/>
      <c r="I55" s="194"/>
      <c r="J55" s="195"/>
    </row>
  </sheetData>
  <sheetProtection password="FA9C" sheet="1" objects="1" scenarios="1" formatColumns="0" formatRows="0"/>
  <mergeCells count="3">
    <mergeCell ref="E9:I9"/>
    <mergeCell ref="E54:I54"/>
    <mergeCell ref="E10:I10"/>
  </mergeCells>
  <dataValidations count="5">
    <dataValidation type="decimal" allowBlank="1" showInputMessage="1" showErrorMessage="1" error="Значение должно быть действительным числом" sqref="H43:H46 H20">
      <formula1>-99999999999</formula1>
      <formula2>999999999999</formula2>
    </dataValidation>
    <dataValidation type="decimal" allowBlank="1" showInputMessage="1" showErrorMessage="1" error="Значение должно быть действительным числом" sqref="H47:H51 H40:H42 H15 H17:H19 H21:H38">
      <formula1>-999999999</formula1>
      <formula2>999999999999</formula2>
    </dataValidation>
    <dataValidation type="decimal" allowBlank="1" showInputMessage="1" showErrorMessage="1" sqref="AN2:AO2 Z2:AA2">
      <formula1>0</formula1>
      <formula2>9.99999999999999E+22</formula2>
    </dataValidation>
    <dataValidation type="decimal" allowBlank="1" showInputMessage="1" showErrorMessage="1" sqref="H16">
      <formula1>-999999999</formula1>
      <formula2>999999999999</formula2>
    </dataValidation>
    <dataValidation type="textLength" operator="lessThanOrEqual" allowBlank="1" showInputMessage="1" showErrorMessage="1" sqref="I53 H52">
      <formula1>300</formula1>
    </dataValidation>
  </dataValidations>
  <hyperlinks>
    <hyperlink ref="F39" location="'Ссылки на публикации'!A1" display="Добавить запись"/>
    <hyperlink ref="D38" location="'ВО показатели'!$A$1" tooltip="Удалить запись" display="Удалить запись"/>
  </hyperlinks>
  <printOptions/>
  <pageMargins left="0.15748031496062992" right="0" top="0.7874015748031497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2"/>
  <sheetViews>
    <sheetView showGridLines="0" tabSelected="1" zoomScalePageLayoutView="0" workbookViewId="0" topLeftCell="D7">
      <selection activeCell="I30" sqref="I30"/>
    </sheetView>
  </sheetViews>
  <sheetFormatPr defaultColWidth="9.140625" defaultRowHeight="11.25"/>
  <cols>
    <col min="1" max="1" width="8.00390625" style="92" hidden="1" customWidth="1"/>
    <col min="2" max="2" width="66.8515625" style="92" hidden="1" customWidth="1"/>
    <col min="3" max="3" width="15.8515625" style="93" hidden="1" customWidth="1"/>
    <col min="4" max="4" width="15.140625" style="93" bestFit="1" customWidth="1"/>
    <col min="5" max="5" width="7.00390625" style="93" bestFit="1" customWidth="1"/>
    <col min="6" max="6" width="36.7109375" style="93" customWidth="1"/>
    <col min="7" max="7" width="56.00390625" style="93" customWidth="1"/>
    <col min="8" max="8" width="19.140625" style="93" customWidth="1"/>
    <col min="9" max="9" width="27.57421875" style="93" customWidth="1"/>
    <col min="10" max="10" width="16.7109375" style="222" customWidth="1"/>
    <col min="11" max="31" width="9.140625" style="93" customWidth="1"/>
    <col min="32" max="32" width="14.57421875" style="93" customWidth="1"/>
    <col min="33" max="16384" width="9.140625" style="93" customWidth="1"/>
  </cols>
  <sheetData>
    <row r="1" spans="1:11" s="91" customFormat="1" ht="11.25" hidden="1">
      <c r="A1" s="73"/>
      <c r="B1" s="73"/>
      <c r="E1" s="92"/>
      <c r="F1" s="92"/>
      <c r="G1" s="74"/>
      <c r="H1" s="74"/>
      <c r="I1" s="74"/>
      <c r="J1" s="220"/>
      <c r="K1" s="74"/>
    </row>
    <row r="2" spans="1:38" ht="11.25" hidden="1">
      <c r="A2" s="73"/>
      <c r="B2" s="73"/>
      <c r="E2" s="94"/>
      <c r="F2" s="92"/>
      <c r="G2" s="74"/>
      <c r="H2" s="74"/>
      <c r="I2" s="74"/>
      <c r="J2" s="220"/>
      <c r="K2" s="94"/>
      <c r="O2" s="92"/>
      <c r="P2" s="92"/>
      <c r="Q2" s="92"/>
      <c r="R2" s="72"/>
      <c r="S2" s="95"/>
      <c r="T2" s="96"/>
      <c r="U2" s="81"/>
      <c r="V2" s="81"/>
      <c r="W2" s="81"/>
      <c r="X2" s="80"/>
      <c r="Y2" s="97"/>
      <c r="AB2" s="92"/>
      <c r="AC2" s="91"/>
      <c r="AD2" s="92"/>
      <c r="AE2" s="72"/>
      <c r="AF2" s="83"/>
      <c r="AG2" s="96"/>
      <c r="AH2" s="78"/>
      <c r="AI2" s="78"/>
      <c r="AJ2" s="78"/>
      <c r="AK2" s="98"/>
      <c r="AL2" s="97"/>
    </row>
    <row r="3" spans="1:11" ht="11.25" hidden="1">
      <c r="A3" s="73"/>
      <c r="B3" s="100"/>
      <c r="E3" s="94"/>
      <c r="F3" s="92"/>
      <c r="G3" s="92"/>
      <c r="H3" s="92"/>
      <c r="I3" s="92"/>
      <c r="J3" s="221"/>
      <c r="K3" s="94"/>
    </row>
    <row r="4" spans="1:10" ht="11.25" hidden="1">
      <c r="A4" s="73"/>
      <c r="B4" s="73"/>
      <c r="E4" s="94"/>
      <c r="F4" s="94"/>
      <c r="G4" s="94"/>
      <c r="H4" s="94"/>
      <c r="I4" s="94"/>
      <c r="J4" s="221"/>
    </row>
    <row r="5" spans="3:11" ht="11.25" hidden="1">
      <c r="C5" s="99"/>
      <c r="D5" s="99"/>
      <c r="K5" s="99"/>
    </row>
    <row r="6" spans="3:11" ht="11.25" hidden="1">
      <c r="C6" s="99"/>
      <c r="D6" s="99"/>
      <c r="K6" s="99"/>
    </row>
    <row r="7" ht="11.25"/>
    <row r="8" spans="4:10" ht="15" customHeight="1" thickBot="1">
      <c r="D8" s="196"/>
      <c r="E8" s="197"/>
      <c r="F8" s="283"/>
      <c r="G8" s="212"/>
      <c r="H8" s="212"/>
      <c r="I8" s="197"/>
      <c r="J8" s="223"/>
    </row>
    <row r="9" spans="4:10" ht="11.25">
      <c r="D9" s="182"/>
      <c r="E9" s="526" t="s">
        <v>773</v>
      </c>
      <c r="F9" s="527"/>
      <c r="G9" s="527"/>
      <c r="H9" s="527"/>
      <c r="I9" s="528"/>
      <c r="J9" s="224"/>
    </row>
    <row r="10" spans="4:10" ht="12" thickBot="1">
      <c r="D10" s="182"/>
      <c r="E10" s="529" t="str">
        <f>IF(org="","",IF(fil="",org,org&amp;" ("&amp;fil&amp;")"))</f>
        <v>ЗАО "Спецэнерго"</v>
      </c>
      <c r="F10" s="530"/>
      <c r="G10" s="530"/>
      <c r="H10" s="530"/>
      <c r="I10" s="531"/>
      <c r="J10" s="224"/>
    </row>
    <row r="11" spans="4:10" ht="12" thickBot="1">
      <c r="D11" s="182"/>
      <c r="E11" s="180"/>
      <c r="F11" s="180"/>
      <c r="G11" s="180"/>
      <c r="H11" s="180"/>
      <c r="I11" s="180"/>
      <c r="J11" s="225"/>
    </row>
    <row r="12" spans="4:10" ht="23.25" thickBot="1">
      <c r="D12" s="182"/>
      <c r="E12" s="242" t="s">
        <v>546</v>
      </c>
      <c r="F12" s="517" t="s">
        <v>486</v>
      </c>
      <c r="G12" s="517"/>
      <c r="H12" s="243" t="s">
        <v>38</v>
      </c>
      <c r="I12" s="263" t="s">
        <v>425</v>
      </c>
      <c r="J12" s="225"/>
    </row>
    <row r="13" spans="4:10" ht="15" customHeight="1" thickBot="1">
      <c r="D13" s="182"/>
      <c r="E13" s="267">
        <v>1</v>
      </c>
      <c r="F13" s="533">
        <f>E13+1</f>
        <v>2</v>
      </c>
      <c r="G13" s="533"/>
      <c r="H13" s="268">
        <f>F13+1</f>
        <v>3</v>
      </c>
      <c r="I13" s="269">
        <f>H13+1</f>
        <v>4</v>
      </c>
      <c r="J13" s="225"/>
    </row>
    <row r="14" spans="4:10" ht="15" customHeight="1">
      <c r="D14" s="182"/>
      <c r="E14" s="279">
        <v>1</v>
      </c>
      <c r="F14" s="534" t="s">
        <v>487</v>
      </c>
      <c r="G14" s="534"/>
      <c r="H14" s="280"/>
      <c r="I14" s="249">
        <f>SUMIF(G15:G19,G15,I15:I19)</f>
        <v>0</v>
      </c>
      <c r="J14" s="225"/>
    </row>
    <row r="15" spans="4:10" ht="15" customHeight="1" hidden="1">
      <c r="D15" s="187"/>
      <c r="E15" s="535" t="s">
        <v>165</v>
      </c>
      <c r="F15" s="539"/>
      <c r="G15" s="217" t="s">
        <v>488</v>
      </c>
      <c r="H15" s="214"/>
      <c r="I15" s="296"/>
      <c r="J15" s="226"/>
    </row>
    <row r="16" spans="4:10" ht="15" customHeight="1" hidden="1">
      <c r="D16" s="187"/>
      <c r="E16" s="535"/>
      <c r="F16" s="539"/>
      <c r="G16" s="217" t="s">
        <v>524</v>
      </c>
      <c r="H16" s="302"/>
      <c r="I16" s="303"/>
      <c r="J16" s="290"/>
    </row>
    <row r="17" spans="4:10" ht="15" customHeight="1" hidden="1">
      <c r="D17" s="187"/>
      <c r="E17" s="535"/>
      <c r="F17" s="539"/>
      <c r="G17" s="217" t="s">
        <v>523</v>
      </c>
      <c r="H17" s="214"/>
      <c r="I17" s="296"/>
      <c r="J17" s="290"/>
    </row>
    <row r="18" spans="4:10" ht="15" customHeight="1" hidden="1">
      <c r="D18" s="187"/>
      <c r="E18" s="535"/>
      <c r="F18" s="539"/>
      <c r="G18" s="217" t="s">
        <v>489</v>
      </c>
      <c r="H18" s="214"/>
      <c r="I18" s="304"/>
      <c r="J18" s="226"/>
    </row>
    <row r="19" spans="4:10" ht="15" customHeight="1">
      <c r="D19" s="187"/>
      <c r="E19" s="300"/>
      <c r="F19" s="232" t="s">
        <v>474</v>
      </c>
      <c r="G19" s="272"/>
      <c r="H19" s="272"/>
      <c r="I19" s="275"/>
      <c r="J19" s="226"/>
    </row>
    <row r="20" spans="4:10" ht="15" customHeight="1">
      <c r="D20" s="182"/>
      <c r="E20" s="273">
        <v>2</v>
      </c>
      <c r="F20" s="538" t="s">
        <v>490</v>
      </c>
      <c r="G20" s="538"/>
      <c r="H20" s="219"/>
      <c r="I20" s="249">
        <f>SUMIF(G21:G33,G21,I21:I33)</f>
        <v>252</v>
      </c>
      <c r="J20" s="225"/>
    </row>
    <row r="21" spans="4:10" ht="15" customHeight="1" hidden="1">
      <c r="D21" s="187"/>
      <c r="E21" s="535" t="s">
        <v>544</v>
      </c>
      <c r="F21" s="539"/>
      <c r="G21" s="217" t="s">
        <v>488</v>
      </c>
      <c r="H21" s="214"/>
      <c r="I21" s="296"/>
      <c r="J21" s="226"/>
    </row>
    <row r="22" spans="4:10" ht="15" customHeight="1" hidden="1">
      <c r="D22" s="187"/>
      <c r="E22" s="535"/>
      <c r="F22" s="539"/>
      <c r="G22" s="217" t="s">
        <v>524</v>
      </c>
      <c r="H22" s="302"/>
      <c r="I22" s="303"/>
      <c r="J22" s="290"/>
    </row>
    <row r="23" spans="4:10" ht="15" customHeight="1" hidden="1">
      <c r="D23" s="187"/>
      <c r="E23" s="535"/>
      <c r="F23" s="539"/>
      <c r="G23" s="217" t="s">
        <v>523</v>
      </c>
      <c r="H23" s="214"/>
      <c r="I23" s="296"/>
      <c r="J23" s="290"/>
    </row>
    <row r="24" spans="4:10" ht="15" customHeight="1" hidden="1">
      <c r="D24" s="187"/>
      <c r="E24" s="535"/>
      <c r="F24" s="539"/>
      <c r="G24" s="217" t="s">
        <v>489</v>
      </c>
      <c r="H24" s="214"/>
      <c r="I24" s="304"/>
      <c r="J24" s="226"/>
    </row>
    <row r="25" spans="4:10" ht="15" customHeight="1">
      <c r="D25" s="440" t="s">
        <v>778</v>
      </c>
      <c r="E25" s="535" t="s">
        <v>151</v>
      </c>
      <c r="F25" s="536" t="s">
        <v>795</v>
      </c>
      <c r="G25" s="217" t="s">
        <v>488</v>
      </c>
      <c r="H25" s="214" t="s">
        <v>36</v>
      </c>
      <c r="I25" s="248">
        <v>250</v>
      </c>
      <c r="J25" s="226"/>
    </row>
    <row r="26" spans="4:10" ht="15" customHeight="1">
      <c r="D26" s="187"/>
      <c r="E26" s="535"/>
      <c r="F26" s="537"/>
      <c r="G26" s="217" t="s">
        <v>524</v>
      </c>
      <c r="H26" s="441" t="s">
        <v>794</v>
      </c>
      <c r="I26" s="250">
        <v>230</v>
      </c>
      <c r="J26" s="290"/>
    </row>
    <row r="27" spans="4:10" ht="15" customHeight="1">
      <c r="D27" s="187"/>
      <c r="E27" s="535"/>
      <c r="F27" s="537"/>
      <c r="G27" s="217" t="s">
        <v>523</v>
      </c>
      <c r="H27" s="214" t="s">
        <v>36</v>
      </c>
      <c r="I27" s="249">
        <f>IF(I26="",0,IF(I26=0,0,I25/I26))</f>
        <v>1.0869565217391304</v>
      </c>
      <c r="J27" s="290"/>
    </row>
    <row r="28" spans="4:10" ht="15" customHeight="1">
      <c r="D28" s="187"/>
      <c r="E28" s="535"/>
      <c r="F28" s="537"/>
      <c r="G28" s="217" t="s">
        <v>489</v>
      </c>
      <c r="H28" s="214" t="s">
        <v>447</v>
      </c>
      <c r="I28" s="601" t="s">
        <v>793</v>
      </c>
      <c r="J28" s="226"/>
    </row>
    <row r="29" spans="4:10" ht="15" customHeight="1">
      <c r="D29" s="440" t="s">
        <v>778</v>
      </c>
      <c r="E29" s="535" t="s">
        <v>152</v>
      </c>
      <c r="F29" s="536" t="s">
        <v>796</v>
      </c>
      <c r="G29" s="217" t="s">
        <v>488</v>
      </c>
      <c r="H29" s="214" t="s">
        <v>36</v>
      </c>
      <c r="I29" s="248">
        <v>2</v>
      </c>
      <c r="J29" s="226"/>
    </row>
    <row r="30" spans="4:10" ht="15" customHeight="1">
      <c r="D30" s="187"/>
      <c r="E30" s="535"/>
      <c r="F30" s="537"/>
      <c r="G30" s="217" t="s">
        <v>524</v>
      </c>
      <c r="H30" s="271"/>
      <c r="I30" s="250"/>
      <c r="J30" s="290"/>
    </row>
    <row r="31" spans="4:10" ht="15" customHeight="1">
      <c r="D31" s="187"/>
      <c r="E31" s="535"/>
      <c r="F31" s="537"/>
      <c r="G31" s="217" t="s">
        <v>523</v>
      </c>
      <c r="H31" s="214" t="s">
        <v>36</v>
      </c>
      <c r="I31" s="249">
        <f>IF(I30="",0,IF(I30=0,0,I29/I30))</f>
        <v>0</v>
      </c>
      <c r="J31" s="290"/>
    </row>
    <row r="32" spans="4:10" ht="15" customHeight="1">
      <c r="D32" s="187"/>
      <c r="E32" s="535"/>
      <c r="F32" s="537"/>
      <c r="G32" s="217" t="s">
        <v>489</v>
      </c>
      <c r="H32" s="214" t="s">
        <v>447</v>
      </c>
      <c r="I32" s="601" t="s">
        <v>793</v>
      </c>
      <c r="J32" s="226"/>
    </row>
    <row r="33" spans="4:10" ht="15" customHeight="1">
      <c r="D33" s="187"/>
      <c r="E33" s="300"/>
      <c r="F33" s="232" t="s">
        <v>474</v>
      </c>
      <c r="G33" s="272"/>
      <c r="H33" s="272"/>
      <c r="I33" s="275"/>
      <c r="J33" s="226"/>
    </row>
    <row r="34" spans="4:10" ht="22.5" customHeight="1">
      <c r="D34" s="182"/>
      <c r="E34" s="273">
        <v>3</v>
      </c>
      <c r="F34" s="538" t="s">
        <v>491</v>
      </c>
      <c r="G34" s="538"/>
      <c r="H34" s="219"/>
      <c r="I34" s="249">
        <f>SUMIF(G35:G39,G35,I35:I39)</f>
        <v>0</v>
      </c>
      <c r="J34" s="225"/>
    </row>
    <row r="35" spans="4:10" ht="15" customHeight="1" hidden="1">
      <c r="D35" s="187"/>
      <c r="E35" s="535" t="s">
        <v>545</v>
      </c>
      <c r="F35" s="539"/>
      <c r="G35" s="217" t="s">
        <v>488</v>
      </c>
      <c r="H35" s="214"/>
      <c r="I35" s="296"/>
      <c r="J35" s="226"/>
    </row>
    <row r="36" spans="4:10" ht="15" customHeight="1" hidden="1">
      <c r="D36" s="187"/>
      <c r="E36" s="535"/>
      <c r="F36" s="539"/>
      <c r="G36" s="217" t="s">
        <v>524</v>
      </c>
      <c r="H36" s="302"/>
      <c r="I36" s="303"/>
      <c r="J36" s="290"/>
    </row>
    <row r="37" spans="4:10" ht="15" customHeight="1" hidden="1">
      <c r="D37" s="187"/>
      <c r="E37" s="535"/>
      <c r="F37" s="539"/>
      <c r="G37" s="217" t="s">
        <v>523</v>
      </c>
      <c r="H37" s="214"/>
      <c r="I37" s="296"/>
      <c r="J37" s="290"/>
    </row>
    <row r="38" spans="4:10" ht="15" customHeight="1" hidden="1">
      <c r="D38" s="187"/>
      <c r="E38" s="535"/>
      <c r="F38" s="539"/>
      <c r="G38" s="217" t="s">
        <v>489</v>
      </c>
      <c r="H38" s="214"/>
      <c r="I38" s="304"/>
      <c r="J38" s="226"/>
    </row>
    <row r="39" spans="4:10" ht="15" customHeight="1" thickBot="1">
      <c r="D39" s="187"/>
      <c r="E39" s="301"/>
      <c r="F39" s="276" t="s">
        <v>474</v>
      </c>
      <c r="G39" s="277"/>
      <c r="H39" s="277"/>
      <c r="I39" s="278"/>
      <c r="J39" s="226"/>
    </row>
    <row r="40" spans="4:10" ht="11.25">
      <c r="D40" s="179"/>
      <c r="E40" s="191"/>
      <c r="F40" s="191"/>
      <c r="G40" s="191"/>
      <c r="H40" s="191"/>
      <c r="I40" s="191"/>
      <c r="J40" s="226"/>
    </row>
    <row r="41" spans="4:10" ht="11.25" customHeight="1">
      <c r="D41" s="179"/>
      <c r="E41" s="292"/>
      <c r="F41" s="291"/>
      <c r="G41" s="291"/>
      <c r="H41" s="291"/>
      <c r="I41" s="291"/>
      <c r="J41" s="311"/>
    </row>
    <row r="42" spans="4:10" ht="11.25">
      <c r="D42" s="193"/>
      <c r="E42" s="194"/>
      <c r="F42" s="194"/>
      <c r="G42" s="194"/>
      <c r="H42" s="194"/>
      <c r="I42" s="194"/>
      <c r="J42" s="227"/>
    </row>
  </sheetData>
  <sheetProtection password="FA9C" sheet="1" objects="1" scenarios="1" formatColumns="0" formatRows="0"/>
  <mergeCells count="17">
    <mergeCell ref="F34:G34"/>
    <mergeCell ref="E21:E24"/>
    <mergeCell ref="F21:F24"/>
    <mergeCell ref="E35:E38"/>
    <mergeCell ref="F35:F38"/>
    <mergeCell ref="E15:E18"/>
    <mergeCell ref="F15:F18"/>
    <mergeCell ref="F20:G20"/>
    <mergeCell ref="E29:E32"/>
    <mergeCell ref="F29:F32"/>
    <mergeCell ref="E9:I9"/>
    <mergeCell ref="F12:G12"/>
    <mergeCell ref="F13:G13"/>
    <mergeCell ref="F14:G14"/>
    <mergeCell ref="E10:I10"/>
    <mergeCell ref="E25:E28"/>
    <mergeCell ref="F25:F28"/>
  </mergeCells>
  <dataValidations count="2">
    <dataValidation type="decimal" allowBlank="1" showInputMessage="1" showErrorMessage="1" error="Значение должно быть действительным числом" sqref="I35:I36 I21:I22 I15:I16 I25:I26 I29:I3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9" location="'ВО показатели (2)'!A1" tooltip="Добавить запись" display="Добавить запись"/>
    <hyperlink ref="F33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D25" location="'ВО показатели (2)'!$A$1" tooltip="Удалить запись" display="Удалить запись"/>
    <hyperlink ref="D29" location="'ВО показатели (2)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6">
    <tabColor indexed="31"/>
    <pageSetUpPr fitToPage="1"/>
  </sheetPr>
  <dimension ref="D5:L23"/>
  <sheetViews>
    <sheetView showGridLines="0" zoomScale="80" zoomScaleNormal="80" zoomScalePageLayoutView="0" workbookViewId="0" topLeftCell="C5">
      <selection activeCell="D6" sqref="D6:L16"/>
    </sheetView>
  </sheetViews>
  <sheetFormatPr defaultColWidth="9.140625" defaultRowHeight="11.25"/>
  <cols>
    <col min="1" max="2" width="0" style="46" hidden="1" customWidth="1"/>
    <col min="3" max="3" width="18.57421875" style="46" customWidth="1"/>
    <col min="4" max="4" width="0.136718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2" width="0.42578125" style="46" customWidth="1"/>
    <col min="13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394"/>
    </row>
    <row r="6" spans="4:12" ht="15" customHeight="1">
      <c r="D6" s="540" t="s">
        <v>760</v>
      </c>
      <c r="E6" s="541"/>
      <c r="F6" s="541"/>
      <c r="G6" s="541"/>
      <c r="H6" s="541"/>
      <c r="I6" s="541"/>
      <c r="J6" s="541"/>
      <c r="K6" s="541"/>
      <c r="L6" s="542"/>
    </row>
    <row r="7" spans="4:12" ht="15.75" customHeight="1" thickBot="1">
      <c r="D7" s="543">
        <f>IF(org="","",IF(fil="",org,org&amp;" ("&amp;fil&amp;")"))</f>
      </c>
      <c r="E7" s="544"/>
      <c r="F7" s="544"/>
      <c r="G7" s="544"/>
      <c r="H7" s="544"/>
      <c r="I7" s="544"/>
      <c r="J7" s="544"/>
      <c r="K7" s="544"/>
      <c r="L7" s="545"/>
    </row>
    <row r="8" spans="5:11" ht="15.75" customHeight="1">
      <c r="E8" s="191"/>
      <c r="F8" s="191"/>
      <c r="H8" s="191"/>
      <c r="I8" s="191"/>
      <c r="J8" s="191"/>
      <c r="K8" s="191"/>
    </row>
    <row r="9" spans="4:12" ht="15.75" customHeight="1">
      <c r="D9" s="395"/>
      <c r="E9" s="396"/>
      <c r="F9" s="397"/>
      <c r="G9" s="396"/>
      <c r="H9" s="396"/>
      <c r="I9" s="396"/>
      <c r="J9" s="396"/>
      <c r="K9" s="396"/>
      <c r="L9" s="398"/>
    </row>
    <row r="10" spans="4:12" ht="34.5" customHeight="1" thickBot="1">
      <c r="D10" s="399"/>
      <c r="E10" s="546" t="s">
        <v>761</v>
      </c>
      <c r="F10" s="547"/>
      <c r="G10" s="547"/>
      <c r="H10" s="547"/>
      <c r="I10" s="547"/>
      <c r="J10" s="547"/>
      <c r="K10" s="548"/>
      <c r="L10" s="400"/>
    </row>
    <row r="11" spans="4:12" ht="15" customHeight="1">
      <c r="D11" s="399"/>
      <c r="E11" s="401"/>
      <c r="F11" s="401"/>
      <c r="H11" s="401"/>
      <c r="I11" s="401"/>
      <c r="J11" s="401"/>
      <c r="K11" s="401"/>
      <c r="L11" s="400"/>
    </row>
    <row r="12" spans="4:12" ht="36" customHeight="1" thickBot="1">
      <c r="D12" s="399"/>
      <c r="E12" s="402" t="s">
        <v>750</v>
      </c>
      <c r="F12" s="402" t="s">
        <v>762</v>
      </c>
      <c r="G12" s="403" t="s">
        <v>763</v>
      </c>
      <c r="H12" s="403" t="s">
        <v>764</v>
      </c>
      <c r="I12" s="403" t="s">
        <v>765</v>
      </c>
      <c r="J12" s="403" t="s">
        <v>766</v>
      </c>
      <c r="K12" s="404" t="s">
        <v>775</v>
      </c>
      <c r="L12" s="400"/>
    </row>
    <row r="13" spans="4:12" ht="15" customHeight="1">
      <c r="D13" s="405"/>
      <c r="E13" s="406">
        <v>1</v>
      </c>
      <c r="F13" s="406">
        <f>E13+1</f>
        <v>2</v>
      </c>
      <c r="G13" s="406" t="s">
        <v>449</v>
      </c>
      <c r="H13" s="407">
        <v>4</v>
      </c>
      <c r="I13" s="407">
        <v>5</v>
      </c>
      <c r="J13" s="407">
        <v>6</v>
      </c>
      <c r="K13" s="407">
        <v>7</v>
      </c>
      <c r="L13" s="400"/>
    </row>
    <row r="14" spans="4:12" ht="15" customHeight="1">
      <c r="D14" s="405"/>
      <c r="E14" s="408">
        <v>1</v>
      </c>
      <c r="F14" s="549" t="s">
        <v>768</v>
      </c>
      <c r="G14" s="550"/>
      <c r="H14" s="550"/>
      <c r="I14" s="550"/>
      <c r="J14" s="550"/>
      <c r="K14" s="551"/>
      <c r="L14" s="400"/>
    </row>
    <row r="15" spans="4:12" ht="15" customHeight="1">
      <c r="D15" s="405"/>
      <c r="E15" s="408">
        <v>2</v>
      </c>
      <c r="F15" s="549" t="s">
        <v>769</v>
      </c>
      <c r="G15" s="550"/>
      <c r="H15" s="550"/>
      <c r="I15" s="550"/>
      <c r="J15" s="550"/>
      <c r="K15" s="551"/>
      <c r="L15" s="400"/>
    </row>
    <row r="16" spans="4:12" ht="15" customHeight="1">
      <c r="D16" s="405"/>
      <c r="E16" s="409"/>
      <c r="F16" s="410" t="s">
        <v>767</v>
      </c>
      <c r="G16" s="442" t="s">
        <v>797</v>
      </c>
      <c r="H16" s="443" t="s">
        <v>798</v>
      </c>
      <c r="I16" s="442" t="s">
        <v>800</v>
      </c>
      <c r="J16" s="443" t="s">
        <v>799</v>
      </c>
      <c r="K16" s="411" t="s">
        <v>447</v>
      </c>
      <c r="L16" s="400"/>
    </row>
    <row r="17" spans="4:12" ht="15" customHeight="1" hidden="1">
      <c r="D17" s="405"/>
      <c r="E17" s="412" t="s">
        <v>446</v>
      </c>
      <c r="F17" s="413"/>
      <c r="G17" s="413"/>
      <c r="H17" s="413"/>
      <c r="I17" s="413"/>
      <c r="J17" s="413"/>
      <c r="K17" s="414"/>
      <c r="L17" s="400"/>
    </row>
    <row r="18" spans="4:12" ht="15" customHeight="1" thickBot="1">
      <c r="D18" s="405" t="s">
        <v>181</v>
      </c>
      <c r="E18" s="415"/>
      <c r="F18" s="416"/>
      <c r="G18" s="417"/>
      <c r="H18" s="417"/>
      <c r="I18" s="417"/>
      <c r="J18" s="417"/>
      <c r="K18" s="418"/>
      <c r="L18" s="400"/>
    </row>
    <row r="19" spans="4:12" ht="11.25">
      <c r="D19" s="399"/>
      <c r="E19" s="191"/>
      <c r="F19" s="191"/>
      <c r="H19" s="191"/>
      <c r="I19" s="191"/>
      <c r="J19" s="191"/>
      <c r="K19" s="191"/>
      <c r="L19" s="400"/>
    </row>
    <row r="20" spans="4:12" ht="22.5" customHeight="1">
      <c r="D20" s="399"/>
      <c r="E20" s="419"/>
      <c r="F20" s="552" t="s">
        <v>776</v>
      </c>
      <c r="G20" s="552"/>
      <c r="H20" s="552"/>
      <c r="I20" s="552"/>
      <c r="J20" s="552"/>
      <c r="K20" s="552"/>
      <c r="L20" s="400"/>
    </row>
    <row r="21" spans="4:12" ht="15" customHeight="1">
      <c r="D21" s="399"/>
      <c r="E21" s="419"/>
      <c r="F21" s="420"/>
      <c r="H21" s="420"/>
      <c r="I21" s="420"/>
      <c r="J21" s="420"/>
      <c r="K21" s="420"/>
      <c r="L21" s="400"/>
    </row>
    <row r="22" spans="4:12" ht="15" customHeight="1">
      <c r="D22" s="399"/>
      <c r="E22" s="419"/>
      <c r="F22" s="420"/>
      <c r="H22" s="420"/>
      <c r="I22" s="420"/>
      <c r="J22" s="420"/>
      <c r="K22" s="420"/>
      <c r="L22" s="400"/>
    </row>
    <row r="23" spans="4:12" ht="12" thickBot="1">
      <c r="D23" s="421"/>
      <c r="E23" s="422"/>
      <c r="F23" s="422"/>
      <c r="G23" s="422"/>
      <c r="H23" s="422"/>
      <c r="I23" s="422"/>
      <c r="J23" s="422"/>
      <c r="K23" s="422"/>
      <c r="L23" s="423"/>
    </row>
    <row r="26" ht="15" customHeight="1"/>
  </sheetData>
  <sheetProtection password="FA9C" sheet="1" formatColumns="0" formatRows="0"/>
  <mergeCells count="6">
    <mergeCell ref="D6:L6"/>
    <mergeCell ref="D7:L7"/>
    <mergeCell ref="E10:K10"/>
    <mergeCell ref="F14:K14"/>
    <mergeCell ref="F15:K15"/>
    <mergeCell ref="F20:K2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43" sqref="E43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83"/>
      <c r="F7" s="58"/>
    </row>
    <row r="8" spans="1:6" ht="14.25" customHeight="1">
      <c r="A8" s="54"/>
      <c r="B8" s="54"/>
      <c r="C8" s="54"/>
      <c r="D8" s="59"/>
      <c r="E8" s="285" t="s">
        <v>29</v>
      </c>
      <c r="F8" s="60"/>
    </row>
    <row r="9" spans="1:6" ht="14.25" customHeight="1" thickBot="1">
      <c r="A9" s="54"/>
      <c r="B9" s="54"/>
      <c r="C9" s="54"/>
      <c r="D9" s="59"/>
      <c r="E9" s="286" t="str">
        <f>IF(org="","",IF(fil="",org,org&amp;" ("&amp;fil&amp;")"))</f>
        <v>ЗАО "Спецэнерго"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777</cp:lastModifiedBy>
  <cp:lastPrinted>2011-12-28T10:20:36Z</cp:lastPrinted>
  <dcterms:created xsi:type="dcterms:W3CDTF">2004-05-21T07:18:45Z</dcterms:created>
  <dcterms:modified xsi:type="dcterms:W3CDTF">2011-12-28T12:09:24Z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